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4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5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6.xml" ContentType="application/vnd.openxmlformats-officedocument.drawing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7.xml" ContentType="application/vnd.openxmlformats-officedocument.drawing+xml"/>
  <Override PartName="/xl/charts/chart5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6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65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66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7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8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xr:revisionPtr revIDLastSave="0" documentId="8_{9BB861C5-018D-734F-9C36-3F0EE64250E0}" xr6:coauthVersionLast="47" xr6:coauthVersionMax="47" xr10:uidLastSave="{00000000-0000-0000-0000-000000000000}"/>
  <bookViews>
    <workbookView xWindow="0" yWindow="0" windowWidth="23235" windowHeight="9510" tabRatio="721" activeTab="7" xr2:uid="{00000000-000D-0000-FFFF-FFFF00000000}"/>
  </bookViews>
  <sheets>
    <sheet name="Χανιά" sheetId="1" r:id="rId1"/>
    <sheet name="Ρέθυμνο" sheetId="2" r:id="rId2"/>
    <sheet name="Ηράκλειο" sheetId="3" r:id="rId3"/>
    <sheet name="Λασίθι" sheetId="4" r:id="rId4"/>
    <sheet name="Σύνολα Κρήτης_v2" sheetId="9" r:id="rId5"/>
    <sheet name="ΔΗΜΟΙ_ΚΡΗΤΗΣ_v2" sheetId="8" r:id="rId6"/>
    <sheet name="ΔΗΜΟΙ_ΚΡΗΤΗΣ" sheetId="7" r:id="rId7"/>
    <sheet name="Σύνολα Κρήτης" sheetId="6" r:id="rId8"/>
  </sheets>
  <calcPr calcId="191028"/>
  <customWorkbookViews>
    <customWorkbookView name="fotis - Personal View" guid="{D7984259-0DA1-4300-B7F4-90CAC943FFA7}" mergeInterval="0" personalView="1" maximized="1" xWindow="-8" yWindow="-8" windowWidth="1382" windowHeight="744" activeSheetId="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" i="9" l="1"/>
  <c r="H17" i="9"/>
  <c r="H18" i="9"/>
  <c r="H19" i="9"/>
  <c r="H20" i="9"/>
  <c r="H21" i="9"/>
  <c r="H22" i="9"/>
  <c r="K4" i="9"/>
  <c r="K5" i="9"/>
  <c r="K6" i="9"/>
  <c r="K7" i="9"/>
  <c r="H3" i="9"/>
  <c r="H4" i="9"/>
  <c r="E3" i="9"/>
  <c r="E4" i="9"/>
  <c r="E5" i="9"/>
  <c r="E6" i="9"/>
  <c r="E7" i="9"/>
  <c r="E8" i="9"/>
  <c r="E23" i="9"/>
  <c r="E12" i="9"/>
  <c r="B16" i="9"/>
  <c r="B17" i="9"/>
  <c r="B18" i="9"/>
  <c r="B19" i="9"/>
  <c r="B10" i="9"/>
  <c r="B4" i="9"/>
  <c r="B2" i="9"/>
  <c r="B4" i="6"/>
  <c r="E4" i="8"/>
  <c r="E5" i="8"/>
  <c r="E6" i="8"/>
  <c r="E7" i="8"/>
  <c r="E3" i="8"/>
  <c r="N7" i="2"/>
  <c r="N9" i="1"/>
  <c r="K12" i="9"/>
  <c r="E22" i="9"/>
  <c r="E21" i="9"/>
  <c r="E17" i="9"/>
  <c r="E16" i="9"/>
  <c r="H15" i="9"/>
  <c r="E15" i="9"/>
  <c r="B15" i="9"/>
  <c r="H14" i="9"/>
  <c r="E14" i="9"/>
  <c r="H13" i="9"/>
  <c r="E13" i="9"/>
  <c r="H12" i="9"/>
  <c r="H11" i="9"/>
  <c r="B11" i="9"/>
  <c r="K3" i="9"/>
  <c r="B3" i="9"/>
  <c r="K2" i="9"/>
  <c r="H2" i="9"/>
  <c r="E2" i="9"/>
  <c r="K3" i="6"/>
  <c r="K4" i="6"/>
  <c r="K5" i="6"/>
  <c r="K6" i="6"/>
  <c r="K7" i="6"/>
  <c r="B3" i="6"/>
  <c r="B2" i="6"/>
  <c r="E8" i="8"/>
  <c r="K13" i="9"/>
  <c r="H5" i="9"/>
  <c r="B5" i="9"/>
  <c r="E18" i="9"/>
  <c r="B12" i="9"/>
  <c r="K8" i="9"/>
  <c r="H23" i="9"/>
  <c r="E9" i="9"/>
  <c r="E24" i="9"/>
  <c r="B5" i="6"/>
  <c r="B20" i="9"/>
  <c r="B5" i="3"/>
  <c r="G11" i="8"/>
  <c r="H10" i="8"/>
  <c r="G10" i="8"/>
  <c r="A10" i="8"/>
  <c r="H9" i="8"/>
  <c r="G9" i="8"/>
  <c r="B9" i="8"/>
  <c r="A9" i="8"/>
  <c r="H8" i="8"/>
  <c r="G8" i="8"/>
  <c r="D8" i="8"/>
  <c r="B8" i="8"/>
  <c r="A8" i="8"/>
  <c r="J7" i="8"/>
  <c r="H7" i="8"/>
  <c r="G7" i="8"/>
  <c r="D7" i="8"/>
  <c r="B7" i="8"/>
  <c r="A7" i="8"/>
  <c r="K6" i="8"/>
  <c r="J6" i="8"/>
  <c r="H6" i="8"/>
  <c r="G6" i="8"/>
  <c r="D6" i="8"/>
  <c r="B6" i="8"/>
  <c r="A6" i="8"/>
  <c r="K5" i="8"/>
  <c r="J5" i="8"/>
  <c r="H5" i="8"/>
  <c r="G5" i="8"/>
  <c r="D5" i="8"/>
  <c r="B5" i="8"/>
  <c r="A5" i="8"/>
  <c r="K4" i="8"/>
  <c r="J4" i="8"/>
  <c r="H4" i="8"/>
  <c r="G4" i="8"/>
  <c r="D4" i="8"/>
  <c r="B4" i="8"/>
  <c r="A4" i="8"/>
  <c r="K3" i="8"/>
  <c r="J3" i="8"/>
  <c r="H3" i="8"/>
  <c r="G3" i="8"/>
  <c r="D3" i="8"/>
  <c r="B3" i="8"/>
  <c r="A3" i="8"/>
  <c r="J2" i="8"/>
  <c r="G2" i="8"/>
  <c r="D2" i="8"/>
  <c r="A2" i="8"/>
  <c r="B5" i="1"/>
  <c r="K2" i="6"/>
  <c r="K8" i="6"/>
  <c r="H11" i="6"/>
  <c r="H12" i="6"/>
  <c r="H13" i="6"/>
  <c r="H14" i="6"/>
  <c r="H15" i="6"/>
  <c r="H16" i="6"/>
  <c r="H17" i="6"/>
  <c r="H18" i="6"/>
  <c r="H19" i="6"/>
  <c r="H20" i="6"/>
  <c r="H21" i="6"/>
  <c r="K8" i="4"/>
  <c r="H5" i="3"/>
  <c r="K8" i="3"/>
  <c r="N10" i="3"/>
  <c r="K14" i="9"/>
  <c r="L14" i="9"/>
  <c r="L13" i="9"/>
  <c r="K8" i="2"/>
  <c r="H5" i="2"/>
  <c r="H23" i="2"/>
  <c r="E24" i="2"/>
  <c r="E18" i="2"/>
  <c r="E9" i="2"/>
  <c r="B20" i="2"/>
  <c r="B20" i="1"/>
  <c r="B12" i="1"/>
  <c r="E9" i="1"/>
  <c r="H5" i="1"/>
  <c r="K8" i="1"/>
  <c r="K4" i="7"/>
  <c r="K5" i="7"/>
  <c r="K6" i="7"/>
  <c r="K3" i="7"/>
  <c r="J3" i="7"/>
  <c r="J4" i="7"/>
  <c r="J5" i="7"/>
  <c r="J6" i="7"/>
  <c r="J7" i="7"/>
  <c r="J2" i="7"/>
  <c r="G3" i="7"/>
  <c r="H3" i="7"/>
  <c r="G4" i="7"/>
  <c r="H4" i="7"/>
  <c r="G5" i="7"/>
  <c r="H5" i="7"/>
  <c r="G6" i="7"/>
  <c r="H6" i="7"/>
  <c r="G7" i="7"/>
  <c r="H7" i="7"/>
  <c r="G8" i="7"/>
  <c r="H8" i="7"/>
  <c r="G9" i="7"/>
  <c r="H9" i="7"/>
  <c r="G10" i="7"/>
  <c r="H10" i="7"/>
  <c r="G11" i="7"/>
  <c r="G2" i="7"/>
  <c r="E3" i="7"/>
  <c r="E4" i="7"/>
  <c r="E5" i="7"/>
  <c r="E6" i="7"/>
  <c r="E7" i="7"/>
  <c r="D3" i="7"/>
  <c r="D4" i="7"/>
  <c r="D5" i="7"/>
  <c r="D6" i="7"/>
  <c r="D7" i="7"/>
  <c r="D8" i="7"/>
  <c r="D2" i="7"/>
  <c r="A3" i="7"/>
  <c r="B3" i="7"/>
  <c r="A4" i="7"/>
  <c r="B4" i="7"/>
  <c r="A5" i="7"/>
  <c r="B5" i="7"/>
  <c r="A6" i="7"/>
  <c r="B6" i="7"/>
  <c r="A7" i="7"/>
  <c r="B7" i="7"/>
  <c r="A8" i="7"/>
  <c r="B8" i="7"/>
  <c r="A9" i="7"/>
  <c r="B9" i="7"/>
  <c r="A10" i="7"/>
  <c r="A2" i="7"/>
  <c r="N6" i="4"/>
  <c r="H23" i="4"/>
  <c r="K15" i="9"/>
  <c r="L15" i="9"/>
  <c r="K17" i="9"/>
  <c r="L17" i="9"/>
  <c r="L16" i="9"/>
  <c r="K16" i="9"/>
  <c r="L12" i="9"/>
  <c r="H11" i="7"/>
  <c r="H11" i="8"/>
  <c r="K7" i="7"/>
  <c r="K7" i="8"/>
  <c r="B10" i="7"/>
  <c r="B10" i="8"/>
  <c r="E8" i="7"/>
  <c r="B20" i="4"/>
  <c r="B12" i="4"/>
  <c r="B5" i="4"/>
  <c r="E9" i="4"/>
  <c r="E18" i="4"/>
  <c r="E24" i="4"/>
  <c r="H23" i="1"/>
  <c r="E18" i="1"/>
  <c r="B5" i="2"/>
  <c r="B12" i="2"/>
  <c r="M13" i="2"/>
  <c r="M14" i="2"/>
  <c r="H22" i="6"/>
  <c r="E22" i="6"/>
  <c r="E23" i="6"/>
  <c r="E21" i="6"/>
  <c r="E13" i="6"/>
  <c r="E14" i="6"/>
  <c r="E15" i="6"/>
  <c r="E16" i="6"/>
  <c r="E17" i="6"/>
  <c r="E12" i="6"/>
  <c r="B16" i="6"/>
  <c r="B17" i="6"/>
  <c r="B18" i="6"/>
  <c r="B19" i="6"/>
  <c r="B15" i="6"/>
  <c r="B11" i="6"/>
  <c r="B10" i="6"/>
  <c r="E3" i="6"/>
  <c r="E4" i="6"/>
  <c r="E5" i="6"/>
  <c r="E6" i="6"/>
  <c r="E7" i="6"/>
  <c r="E8" i="6"/>
  <c r="E2" i="6"/>
  <c r="H3" i="6"/>
  <c r="H23" i="6"/>
  <c r="E18" i="6"/>
  <c r="B20" i="6"/>
  <c r="E24" i="6"/>
  <c r="B12" i="6"/>
  <c r="E9" i="6"/>
  <c r="H5" i="6"/>
  <c r="E18" i="3"/>
  <c r="H23" i="3"/>
  <c r="H5" i="4"/>
  <c r="B20" i="3"/>
  <c r="E24" i="3"/>
  <c r="B12" i="3"/>
  <c r="E9" i="3"/>
  <c r="M13" i="4"/>
  <c r="M14" i="4"/>
  <c r="M14" i="3"/>
  <c r="M13" i="3"/>
  <c r="E24" i="1"/>
  <c r="M13" i="1"/>
  <c r="M14" i="1"/>
</calcChain>
</file>

<file path=xl/sharedStrings.xml><?xml version="1.0" encoding="utf-8"?>
<sst xmlns="http://schemas.openxmlformats.org/spreadsheetml/2006/main" count="451" uniqueCount="106">
  <si>
    <t>ΚΑΤΗΓΟΡΙΑ</t>
  </si>
  <si>
    <t>ΠΕΖΟΣ</t>
  </si>
  <si>
    <t>ΜΟΤΟ</t>
  </si>
  <si>
    <t>ΕΠΙΒΑΤΕΣ</t>
  </si>
  <si>
    <t>ΑΥΤΟΚΙΝΗΤΟ</t>
  </si>
  <si>
    <t>ΟΔΗΓΟΙ</t>
  </si>
  <si>
    <t>ΠΟΔΗΛΑΤΟ</t>
  </si>
  <si>
    <t>ΣΥΝΟΛΟ</t>
  </si>
  <si>
    <t>ΤΡΑΚΤΕΡ</t>
  </si>
  <si>
    <t>ΦΟΡΤΗΓΟ</t>
  </si>
  <si>
    <t>0-17</t>
  </si>
  <si>
    <t>ΦΥΛΟ</t>
  </si>
  <si>
    <t>18-25</t>
  </si>
  <si>
    <t>ΑΝΔΡΕΣ</t>
  </si>
  <si>
    <t>26-35</t>
  </si>
  <si>
    <t>ΓΥΝΑΙΚΕΣ</t>
  </si>
  <si>
    <t>36-55</t>
  </si>
  <si>
    <t>55 +</t>
  </si>
  <si>
    <t>ΤΥΠΟΣ ΑΤΥΧΗΜΑΤΟΣ</t>
  </si>
  <si>
    <t>07:00-09:00</t>
  </si>
  <si>
    <t>ΣΥΓΚΡΟΥΣΕΙΣ</t>
  </si>
  <si>
    <t>09:00-13:00</t>
  </si>
  <si>
    <t>ΠΑΡΑΣΥΡΣΗ</t>
  </si>
  <si>
    <t>13:00-17:00</t>
  </si>
  <si>
    <t>ΕΚΤΡΟΠΕΣ</t>
  </si>
  <si>
    <t>17:00-21:00</t>
  </si>
  <si>
    <t>21:00-24:00</t>
  </si>
  <si>
    <t>00:00-07:00</t>
  </si>
  <si>
    <t>ΟΔΙΚΟ ΔΙΚΤΥΟ</t>
  </si>
  <si>
    <t>ΠΟΛΗ</t>
  </si>
  <si>
    <t>ΔΕΥΤΕΡΑ</t>
  </si>
  <si>
    <t>ΒΟΑΚ</t>
  </si>
  <si>
    <t>ΤΡΙΤΗ</t>
  </si>
  <si>
    <t>ΤΕΤΑΡΤΗ</t>
  </si>
  <si>
    <t>ΕΠΑΡΧ.ΔΙΚΤΥΟ</t>
  </si>
  <si>
    <t>ΠΕΜΠΤΗ</t>
  </si>
  <si>
    <t>ΠΑΡΑΣΚΕΥΗ</t>
  </si>
  <si>
    <t>ΣΑΒΒΑΤΟ</t>
  </si>
  <si>
    <t>ΚΥΡΙΑΚΗ</t>
  </si>
  <si>
    <t>ΗΜΕΡΑ ΑΤΥΧΗΜΑΤΟΣ</t>
  </si>
  <si>
    <t>OXHMA</t>
  </si>
  <si>
    <t>ΗΛΙΚΙΕΣ ΘΥΜΑΤΩΝ</t>
  </si>
  <si>
    <t>ΩΡΑ</t>
  </si>
  <si>
    <t>ΩΡA</t>
  </si>
  <si>
    <t>ΜΗΝΑΣ</t>
  </si>
  <si>
    <t>ΙΑΝΟΥΑΡΙΟΣ</t>
  </si>
  <si>
    <t>ΦΕΒΡΟΥΑΡΙΟΣ</t>
  </si>
  <si>
    <t>ΜΑΡΤΙΟΣ</t>
  </si>
  <si>
    <t>ΑΠΡΙΛΙΟΣ</t>
  </si>
  <si>
    <t>ΜΑΪΟΣ</t>
  </si>
  <si>
    <t>ΙΟΥΝΙΟΣ</t>
  </si>
  <si>
    <t>ΙΟΥΛΙΟΣ</t>
  </si>
  <si>
    <t>ΑΥΓΟΥΣΤΟΣ</t>
  </si>
  <si>
    <t>ΣΕΠΤΕΜΒΡΙΟΣ</t>
  </si>
  <si>
    <t>ΟΚΤΩΒΡΙΟΣ</t>
  </si>
  <si>
    <t>ΝΟΕΜΒΡΙΟΣ</t>
  </si>
  <si>
    <t>ΔΕΚΕΜΒΡΙΟΣ</t>
  </si>
  <si>
    <t>55+</t>
  </si>
  <si>
    <t>ΓΟΥΡΟΥΝΑ</t>
  </si>
  <si>
    <t xml:space="preserve">07:00-09:00 </t>
  </si>
  <si>
    <t>17-25</t>
  </si>
  <si>
    <t xml:space="preserve"> </t>
  </si>
  <si>
    <t>ΠΑΡΑΣΥΡΣΕΙΣ</t>
  </si>
  <si>
    <t>ΠΕΖΟΙ</t>
  </si>
  <si>
    <t>ΕΚΤΡΟΠΗ</t>
  </si>
  <si>
    <t>ΔΗΜΟΙ ΧΑΝΙΩΝ</t>
  </si>
  <si>
    <t>ΧΑΝΙΩΝ</t>
  </si>
  <si>
    <t xml:space="preserve">ΑΠΟΚΟΡΩΝΑ </t>
  </si>
  <si>
    <t>ΓΑΥΔΟΥ</t>
  </si>
  <si>
    <t>ΣΕΛΙΝΟΥ ΚΑΝΤΑΝΟΥ</t>
  </si>
  <si>
    <t xml:space="preserve">ΚΙΣΣΑΜΟΥ </t>
  </si>
  <si>
    <t>ΠΛΑΤΑΝΙΑ</t>
  </si>
  <si>
    <t>ΣΦΑΚΙΩΝ</t>
  </si>
  <si>
    <t>ΑΝΩΓΕΙΩΝ</t>
  </si>
  <si>
    <t>ΡΕΘΥΜΝΟΥ</t>
  </si>
  <si>
    <t>ΑΜΑΡΙΟΥ</t>
  </si>
  <si>
    <t>ΑΓΙΟΥ ΒΑΣΙΛΕΙΟΥ</t>
  </si>
  <si>
    <t>ΜΥΛΟΠΟΤΑΜΟΥ</t>
  </si>
  <si>
    <t>ΔΗΜΟΙ ΡΕΘΥΜΝΟΥ</t>
  </si>
  <si>
    <t xml:space="preserve">ΗΡΑΚΛΕΙΟΥ </t>
  </si>
  <si>
    <t>ΜΙΝΩΑ ΠΕΔΙΑΔΟΣ</t>
  </si>
  <si>
    <t>ΑΡΧΑΝΩΝ ΑΣΤΕΡΟΥΣΙΩΝ</t>
  </si>
  <si>
    <t>ΒΙΑΝΝΟΥ</t>
  </si>
  <si>
    <t>ΦΑΙΣΤΟΥ</t>
  </si>
  <si>
    <t>ΓΟΡΤΥΝΑΣ</t>
  </si>
  <si>
    <t xml:space="preserve">ΧΕΡΣΟΝΗΣΟΥ </t>
  </si>
  <si>
    <t>ΜΑΛΕΒΙΖΙΟΥ</t>
  </si>
  <si>
    <t>ΔΗΜΟΙ ΗΡΑΚΛΕΙΟΥ</t>
  </si>
  <si>
    <t>ΟΡΟΠΕΔΙΟΥ</t>
  </si>
  <si>
    <t>ΑΓΙΟΥ ΝΙΚΟΛΑΟΥ</t>
  </si>
  <si>
    <t>ΣΗΤΕΙΑΣ</t>
  </si>
  <si>
    <t>ΙΕΡΑΠΕΤΡΑΣ</t>
  </si>
  <si>
    <t>ΔΗΜΟΙ ΛΑΣΙΘΙΟΥ</t>
  </si>
  <si>
    <t>ΕΛΕΓΧΟΣ ΠΙΘΑΝΟΥ ΣΦΑΛΜΑΤΟΣ</t>
  </si>
  <si>
    <t>ΕΆΝ ΚΟΚΚΙΝΟ ΧΡΩΜΑ ΤΟΤΕ ΣΦΑΛΜΑ</t>
  </si>
  <si>
    <t>Απλός έλεγχος για να είναι όλα τα σύνολο τα ίδια</t>
  </si>
  <si>
    <t>Ν. Χανίων</t>
  </si>
  <si>
    <t>Ν. Ρεθύμνου</t>
  </si>
  <si>
    <t>Ν. Λασιθίου</t>
  </si>
  <si>
    <t>Ν. Ηρακλείου</t>
  </si>
  <si>
    <t>Μόνιμος</t>
  </si>
  <si>
    <t>Απογραφή</t>
  </si>
  <si>
    <t>Σύνολο Κρήτης</t>
  </si>
  <si>
    <t>ανά εκατομμύριο κατοίκων</t>
  </si>
  <si>
    <t>ανά εκατό χιλιάδες</t>
  </si>
  <si>
    <t>de facto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</si>
</sst>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&quot;&quot;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  <font>
      <b/>
      <sz val="12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</fonts>
  <fills count="8">
    <fill>
      <patternFill patternType="none"/>
    </fill>
    <fill>
      <patternFill patternType="gray125"/>
    </fill>
    <fill>
      <patternFill patternType="solid">
        <fgColor rgb="FFBDD7EE"/>
        <bgColor indexed="64"/>
      </patternFill>
    </fill>
    <fill>
      <patternFill patternType="solid">
        <fgColor rgb="FFEAEFF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theme="0"/>
      </bottom>
      <diagonal/>
    </border>
    <border>
      <left/>
      <right style="medium">
        <color rgb="FF000000"/>
      </right>
      <top style="thin">
        <color theme="0"/>
      </top>
      <bottom style="thin">
        <color theme="0"/>
      </bottom>
      <diagonal/>
    </border>
    <border>
      <left style="medium">
        <color rgb="FF000000"/>
      </left>
      <right style="thin">
        <color theme="0"/>
      </right>
      <top style="medium">
        <color rgb="FF000000"/>
      </top>
      <bottom style="thin">
        <color theme="0"/>
      </bottom>
      <diagonal/>
    </border>
    <border>
      <left style="medium">
        <color rgb="FF00000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000000"/>
      </left>
      <right style="thin">
        <color theme="0"/>
      </right>
      <top/>
      <bottom style="thin">
        <color indexed="64"/>
      </bottom>
      <diagonal/>
    </border>
    <border>
      <left style="medium">
        <color rgb="FF000000"/>
      </left>
      <right style="thin">
        <color theme="0"/>
      </right>
      <top/>
      <bottom style="medium">
        <color rgb="FF000000"/>
      </bottom>
      <diagonal/>
    </border>
    <border>
      <left style="medium">
        <color rgb="FF000000"/>
      </left>
      <right style="thin">
        <color theme="0"/>
      </right>
      <top/>
      <bottom style="thin">
        <color theme="0"/>
      </bottom>
      <diagonal/>
    </border>
    <border>
      <left/>
      <right style="medium">
        <color rgb="FF000000"/>
      </right>
      <top/>
      <bottom style="thin">
        <color theme="0"/>
      </bottom>
      <diagonal/>
    </border>
    <border>
      <left style="medium">
        <color rgb="FF00000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/>
      <right style="medium">
        <color rgb="FF000000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theme="0"/>
      </right>
      <top style="medium">
        <color rgb="FF000000"/>
      </top>
      <bottom style="thin">
        <color theme="0"/>
      </bottom>
      <diagonal/>
    </border>
    <border>
      <left/>
      <right style="medium">
        <color indexed="64"/>
      </right>
      <top style="medium">
        <color rgb="FF00000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theme="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Border="1"/>
    <xf numFmtId="0" fontId="3" fillId="3" borderId="5" xfId="0" applyFont="1" applyFill="1" applyBorder="1" applyAlignment="1">
      <alignment horizontal="center" wrapText="1" readingOrder="1"/>
    </xf>
    <xf numFmtId="0" fontId="3" fillId="3" borderId="6" xfId="0" applyFont="1" applyFill="1" applyBorder="1" applyAlignment="1">
      <alignment horizontal="center" wrapText="1" readingOrder="1"/>
    </xf>
    <xf numFmtId="0" fontId="5" fillId="3" borderId="7" xfId="0" applyFont="1" applyFill="1" applyBorder="1" applyAlignment="1">
      <alignment horizontal="center" wrapText="1" readingOrder="1"/>
    </xf>
    <xf numFmtId="0" fontId="5" fillId="3" borderId="8" xfId="0" applyFont="1" applyFill="1" applyBorder="1" applyAlignment="1">
      <alignment horizontal="center" wrapText="1" readingOrder="1"/>
    </xf>
    <xf numFmtId="0" fontId="3" fillId="3" borderId="11" xfId="0" applyFont="1" applyFill="1" applyBorder="1" applyAlignment="1">
      <alignment horizontal="center" wrapText="1" readingOrder="1"/>
    </xf>
    <xf numFmtId="0" fontId="3" fillId="3" borderId="12" xfId="0" applyFont="1" applyFill="1" applyBorder="1" applyAlignment="1">
      <alignment horizontal="center" wrapText="1" readingOrder="1"/>
    </xf>
    <xf numFmtId="0" fontId="3" fillId="3" borderId="7" xfId="0" applyFont="1" applyFill="1" applyBorder="1" applyAlignment="1">
      <alignment horizontal="center" wrapText="1" readingOrder="1"/>
    </xf>
    <xf numFmtId="0" fontId="3" fillId="3" borderId="8" xfId="0" applyFont="1" applyFill="1" applyBorder="1" applyAlignment="1">
      <alignment horizontal="center" wrapText="1" readingOrder="1"/>
    </xf>
    <xf numFmtId="0" fontId="5" fillId="3" borderId="7" xfId="0" applyFont="1" applyFill="1" applyBorder="1" applyAlignment="1">
      <alignment horizontal="center" readingOrder="1"/>
    </xf>
    <xf numFmtId="0" fontId="5" fillId="3" borderId="8" xfId="0" applyFont="1" applyFill="1" applyBorder="1" applyAlignment="1">
      <alignment horizontal="center" readingOrder="1"/>
    </xf>
    <xf numFmtId="0" fontId="0" fillId="0" borderId="0" xfId="0" applyBorder="1"/>
    <xf numFmtId="0" fontId="3" fillId="4" borderId="10" xfId="0" applyFont="1" applyFill="1" applyBorder="1" applyAlignment="1">
      <alignment horizontal="center" wrapText="1" readingOrder="1"/>
    </xf>
    <xf numFmtId="0" fontId="3" fillId="4" borderId="3" xfId="0" applyFont="1" applyFill="1" applyBorder="1" applyAlignment="1">
      <alignment horizontal="center" wrapText="1" readingOrder="1"/>
    </xf>
    <xf numFmtId="0" fontId="3" fillId="4" borderId="13" xfId="0" applyFont="1" applyFill="1" applyBorder="1" applyAlignment="1">
      <alignment horizontal="center" wrapText="1" readingOrder="1"/>
    </xf>
    <xf numFmtId="0" fontId="3" fillId="4" borderId="14" xfId="0" applyFont="1" applyFill="1" applyBorder="1" applyAlignment="1">
      <alignment horizontal="center" wrapText="1" readingOrder="1"/>
    </xf>
    <xf numFmtId="0" fontId="5" fillId="4" borderId="15" xfId="0" applyFont="1" applyFill="1" applyBorder="1" applyAlignment="1">
      <alignment horizontal="center" wrapText="1" readingOrder="1"/>
    </xf>
    <xf numFmtId="0" fontId="0" fillId="4" borderId="16" xfId="0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wrapText="1" readingOrder="1"/>
    </xf>
    <xf numFmtId="0" fontId="3" fillId="3" borderId="20" xfId="0" applyFont="1" applyFill="1" applyBorder="1" applyAlignment="1">
      <alignment horizontal="center" wrapText="1" readingOrder="1"/>
    </xf>
    <xf numFmtId="0" fontId="3" fillId="3" borderId="21" xfId="0" applyFont="1" applyFill="1" applyBorder="1" applyAlignment="1">
      <alignment horizontal="center" wrapText="1" readingOrder="1"/>
    </xf>
    <xf numFmtId="0" fontId="3" fillId="3" borderId="22" xfId="0" applyFont="1" applyFill="1" applyBorder="1" applyAlignment="1">
      <alignment horizontal="center" wrapText="1" readingOrder="1"/>
    </xf>
    <xf numFmtId="0" fontId="3" fillId="3" borderId="23" xfId="0" applyFont="1" applyFill="1" applyBorder="1" applyAlignment="1">
      <alignment horizontal="center" wrapText="1" readingOrder="1"/>
    </xf>
    <xf numFmtId="0" fontId="3" fillId="3" borderId="15" xfId="0" applyFont="1" applyFill="1" applyBorder="1" applyAlignment="1">
      <alignment horizontal="center" wrapText="1" readingOrder="1"/>
    </xf>
    <xf numFmtId="0" fontId="3" fillId="4" borderId="9" xfId="0" applyFont="1" applyFill="1" applyBorder="1" applyAlignment="1">
      <alignment horizontal="center" wrapText="1" readingOrder="1"/>
    </xf>
    <xf numFmtId="0" fontId="3" fillId="4" borderId="4" xfId="0" applyFont="1" applyFill="1" applyBorder="1" applyAlignment="1">
      <alignment horizontal="center" wrapText="1" readingOrder="1"/>
    </xf>
    <xf numFmtId="0" fontId="0" fillId="0" borderId="0" xfId="0" applyProtection="1">
      <protection locked="0"/>
    </xf>
    <xf numFmtId="0" fontId="0" fillId="0" borderId="0" xfId="0" applyProtection="1"/>
    <xf numFmtId="0" fontId="3" fillId="3" borderId="25" xfId="0" applyFont="1" applyFill="1" applyBorder="1" applyAlignment="1" applyProtection="1">
      <alignment horizontal="center" wrapText="1" readingOrder="1"/>
    </xf>
    <xf numFmtId="0" fontId="3" fillId="4" borderId="25" xfId="0" applyFont="1" applyFill="1" applyBorder="1" applyAlignment="1" applyProtection="1">
      <alignment horizontal="center" wrapText="1" readingOrder="1"/>
    </xf>
    <xf numFmtId="0" fontId="1" fillId="0" borderId="0" xfId="0" applyFont="1" applyBorder="1" applyProtection="1"/>
    <xf numFmtId="0" fontId="0" fillId="0" borderId="0" xfId="0" applyBorder="1" applyProtection="1"/>
    <xf numFmtId="0" fontId="3" fillId="3" borderId="27" xfId="0" applyFont="1" applyFill="1" applyBorder="1" applyAlignment="1" applyProtection="1">
      <alignment horizontal="center" wrapText="1" readingOrder="1"/>
    </xf>
    <xf numFmtId="0" fontId="3" fillId="3" borderId="28" xfId="0" applyFont="1" applyFill="1" applyBorder="1" applyAlignment="1" applyProtection="1">
      <alignment horizontal="center" wrapText="1" readingOrder="1"/>
    </xf>
    <xf numFmtId="0" fontId="3" fillId="4" borderId="15" xfId="0" applyFont="1" applyFill="1" applyBorder="1" applyAlignment="1" applyProtection="1">
      <alignment horizontal="center" wrapText="1" readingOrder="1"/>
    </xf>
    <xf numFmtId="0" fontId="3" fillId="4" borderId="16" xfId="0" applyFont="1" applyFill="1" applyBorder="1" applyAlignment="1" applyProtection="1">
      <alignment horizontal="center" wrapText="1" readingOrder="1"/>
    </xf>
    <xf numFmtId="0" fontId="3" fillId="4" borderId="29" xfId="0" applyFont="1" applyFill="1" applyBorder="1" applyAlignment="1" applyProtection="1">
      <alignment horizontal="center" wrapText="1" readingOrder="1"/>
    </xf>
    <xf numFmtId="0" fontId="3" fillId="4" borderId="30" xfId="0" applyFont="1" applyFill="1" applyBorder="1" applyAlignment="1" applyProtection="1">
      <alignment horizontal="center" wrapText="1" readingOrder="1"/>
    </xf>
    <xf numFmtId="0" fontId="0" fillId="4" borderId="30" xfId="0" applyFill="1" applyBorder="1" applyAlignment="1" applyProtection="1">
      <alignment horizontal="center" vertical="center"/>
    </xf>
    <xf numFmtId="0" fontId="3" fillId="3" borderId="27" xfId="0" applyFont="1" applyFill="1" applyBorder="1" applyAlignment="1" applyProtection="1">
      <alignment horizontal="center" readingOrder="1"/>
    </xf>
    <xf numFmtId="0" fontId="3" fillId="3" borderId="8" xfId="0" applyFont="1" applyFill="1" applyBorder="1" applyAlignment="1">
      <alignment horizontal="center" readingOrder="1"/>
    </xf>
    <xf numFmtId="0" fontId="6" fillId="4" borderId="10" xfId="0" applyFont="1" applyFill="1" applyBorder="1" applyAlignment="1">
      <alignment horizontal="center" wrapText="1" readingOrder="1"/>
    </xf>
    <xf numFmtId="20" fontId="3" fillId="3" borderId="8" xfId="0" applyNumberFormat="1" applyFont="1" applyFill="1" applyBorder="1" applyAlignment="1">
      <alignment horizontal="center" wrapText="1" readingOrder="1"/>
    </xf>
    <xf numFmtId="0" fontId="4" fillId="2" borderId="25" xfId="0" applyFont="1" applyFill="1" applyBorder="1" applyAlignment="1">
      <alignment horizontal="center" wrapText="1" readingOrder="1"/>
    </xf>
    <xf numFmtId="0" fontId="5" fillId="3" borderId="25" xfId="0" applyFont="1" applyFill="1" applyBorder="1" applyAlignment="1">
      <alignment horizontal="center" wrapText="1" readingOrder="1"/>
    </xf>
    <xf numFmtId="0" fontId="5" fillId="3" borderId="31" xfId="0" applyFont="1" applyFill="1" applyBorder="1" applyAlignment="1">
      <alignment horizontal="center" wrapText="1" readingOrder="1"/>
    </xf>
    <xf numFmtId="0" fontId="3" fillId="4" borderId="32" xfId="0" applyFont="1" applyFill="1" applyBorder="1" applyAlignment="1">
      <alignment horizontal="center" wrapText="1" readingOrder="1"/>
    </xf>
    <xf numFmtId="0" fontId="0" fillId="0" borderId="25" xfId="0" applyBorder="1" applyAlignment="1">
      <alignment horizontal="center"/>
    </xf>
    <xf numFmtId="0" fontId="2" fillId="2" borderId="25" xfId="0" applyFont="1" applyFill="1" applyBorder="1" applyAlignment="1">
      <alignment horizontal="center" wrapText="1" readingOrder="1"/>
    </xf>
    <xf numFmtId="0" fontId="2" fillId="2" borderId="33" xfId="0" applyFont="1" applyFill="1" applyBorder="1" applyAlignment="1">
      <alignment horizontal="center" wrapText="1" readingOrder="1"/>
    </xf>
    <xf numFmtId="0" fontId="3" fillId="4" borderId="25" xfId="0" applyFont="1" applyFill="1" applyBorder="1" applyAlignment="1">
      <alignment horizontal="center" wrapText="1" readingOrder="1"/>
    </xf>
    <xf numFmtId="0" fontId="3" fillId="4" borderId="14" xfId="0" applyFont="1" applyFill="1" applyBorder="1" applyAlignment="1">
      <alignment horizontal="center" wrapText="1"/>
    </xf>
    <xf numFmtId="0" fontId="5" fillId="5" borderId="25" xfId="0" applyFont="1" applyFill="1" applyBorder="1" applyAlignment="1">
      <alignment horizontal="center" wrapText="1" readingOrder="1"/>
    </xf>
    <xf numFmtId="0" fontId="3" fillId="4" borderId="25" xfId="0" applyFont="1" applyFill="1" applyBorder="1" applyAlignment="1">
      <alignment horizontal="center" wrapText="1"/>
    </xf>
    <xf numFmtId="0" fontId="7" fillId="3" borderId="25" xfId="0" applyFont="1" applyFill="1" applyBorder="1" applyAlignment="1">
      <alignment horizontal="center" wrapText="1" readingOrder="1"/>
    </xf>
    <xf numFmtId="1" fontId="0" fillId="0" borderId="0" xfId="0" applyNumberFormat="1"/>
    <xf numFmtId="0" fontId="3" fillId="3" borderId="31" xfId="0" applyFont="1" applyFill="1" applyBorder="1" applyAlignment="1">
      <alignment horizontal="center" wrapText="1" readingOrder="1"/>
    </xf>
    <xf numFmtId="164" fontId="5" fillId="5" borderId="25" xfId="0" applyNumberFormat="1" applyFont="1" applyFill="1" applyBorder="1" applyAlignment="1">
      <alignment horizontal="center" wrapText="1" readingOrder="1"/>
    </xf>
    <xf numFmtId="0" fontId="1" fillId="7" borderId="25" xfId="0" applyFont="1" applyFill="1" applyBorder="1" applyProtection="1"/>
    <xf numFmtId="0" fontId="0" fillId="7" borderId="25" xfId="0" applyFill="1" applyBorder="1" applyProtection="1"/>
    <xf numFmtId="0" fontId="1" fillId="6" borderId="25" xfId="0" applyFont="1" applyFill="1" applyBorder="1" applyProtection="1"/>
    <xf numFmtId="0" fontId="0" fillId="6" borderId="25" xfId="0" applyFill="1" applyBorder="1" applyProtection="1"/>
    <xf numFmtId="165" fontId="0" fillId="7" borderId="25" xfId="0" applyNumberFormat="1" applyFill="1" applyBorder="1" applyProtection="1"/>
    <xf numFmtId="1" fontId="0" fillId="6" borderId="25" xfId="0" applyNumberFormat="1" applyFill="1" applyBorder="1" applyProtection="1"/>
    <xf numFmtId="0" fontId="3" fillId="4" borderId="34" xfId="0" applyFont="1" applyFill="1" applyBorder="1" applyAlignment="1" applyProtection="1">
      <alignment horizontal="center" wrapText="1" readingOrder="1"/>
    </xf>
    <xf numFmtId="0" fontId="4" fillId="2" borderId="1" xfId="0" applyFont="1" applyFill="1" applyBorder="1" applyAlignment="1">
      <alignment horizontal="center" wrapText="1" readingOrder="1"/>
    </xf>
    <xf numFmtId="0" fontId="2" fillId="2" borderId="2" xfId="0" applyFont="1" applyFill="1" applyBorder="1" applyAlignment="1">
      <alignment horizontal="center" wrapText="1" readingOrder="1"/>
    </xf>
    <xf numFmtId="0" fontId="2" fillId="2" borderId="1" xfId="0" applyFont="1" applyFill="1" applyBorder="1" applyAlignment="1">
      <alignment horizontal="center" wrapText="1" readingOrder="1"/>
    </xf>
    <xf numFmtId="0" fontId="4" fillId="2" borderId="2" xfId="0" applyFont="1" applyFill="1" applyBorder="1" applyAlignment="1">
      <alignment horizontal="center" wrapText="1" readingOrder="1"/>
    </xf>
    <xf numFmtId="0" fontId="2" fillId="2" borderId="17" xfId="0" applyFont="1" applyFill="1" applyBorder="1" applyAlignment="1">
      <alignment horizontal="center" wrapText="1" readingOrder="1"/>
    </xf>
    <xf numFmtId="0" fontId="2" fillId="2" borderId="18" xfId="0" applyFont="1" applyFill="1" applyBorder="1" applyAlignment="1">
      <alignment horizontal="center" wrapText="1" readingOrder="1"/>
    </xf>
    <xf numFmtId="0" fontId="2" fillId="2" borderId="26" xfId="0" applyFont="1" applyFill="1" applyBorder="1" applyAlignment="1" applyProtection="1">
      <alignment horizontal="center" wrapText="1" readingOrder="1"/>
    </xf>
    <xf numFmtId="0" fontId="2" fillId="2" borderId="24" xfId="0" applyFont="1" applyFill="1" applyBorder="1" applyAlignment="1" applyProtection="1">
      <alignment horizontal="center" wrapText="1" readingOrder="1"/>
    </xf>
  </cellXfs>
  <cellStyles count="1">
    <cellStyle name="Κανονικό" xfId="0" builtinId="0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EAEFF7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0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theme" Target="theme/theme1.xml" 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.xml" /><Relationship Id="rId1" Type="http://schemas.microsoft.com/office/2011/relationships/chartStyle" Target="style1.xml" 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2.xml" /><Relationship Id="rId1" Type="http://schemas.microsoft.com/office/2011/relationships/chartStyle" Target="style2.xml" 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3.xml" /><Relationship Id="rId1" Type="http://schemas.microsoft.com/office/2011/relationships/chartStyle" Target="style3.xml" 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4.xml" /><Relationship Id="rId1" Type="http://schemas.microsoft.com/office/2011/relationships/chartStyle" Target="style4.xml" 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5.xml" /><Relationship Id="rId1" Type="http://schemas.microsoft.com/office/2011/relationships/chartStyle" Target="style5.xml" 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.xml" /><Relationship Id="rId1" Type="http://schemas.microsoft.com/office/2011/relationships/chartStyle" Target="style6.xml" 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7.xml" /><Relationship Id="rId1" Type="http://schemas.microsoft.com/office/2011/relationships/chartStyle" Target="style7.xml" 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8.xml" /><Relationship Id="rId1" Type="http://schemas.microsoft.com/office/2011/relationships/chartStyle" Target="style8.xml" 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9.xml" /><Relationship Id="rId1" Type="http://schemas.microsoft.com/office/2011/relationships/chartStyle" Target="style9.xml" 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0.xml" /><Relationship Id="rId1" Type="http://schemas.microsoft.com/office/2011/relationships/chartStyle" Target="style10.xml" 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1.xml" /><Relationship Id="rId1" Type="http://schemas.microsoft.com/office/2011/relationships/chartStyle" Target="style11.xml" 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12.xml" /><Relationship Id="rId1" Type="http://schemas.microsoft.com/office/2011/relationships/chartStyle" Target="style12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>
                <a:solidFill>
                  <a:schemeClr val="tx1"/>
                </a:solidFill>
              </a:rPr>
              <a:t>ΚΑΤΗΓΟΡΙΑ</a:t>
            </a:r>
            <a:endParaRPr lang="en-US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5641890646874758"/>
          <c:y val="3.2407268223170159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154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Χανιά!$A$1</c:f>
              <c:strCache>
                <c:ptCount val="1"/>
                <c:pt idx="0">
                  <c:v>ΚΑΤΗΓΟΡΙΑ</c:v>
                </c:pt>
              </c:strCache>
            </c:strRef>
          </c:tx>
          <c:explosion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7603-4862-8D65-1013623AFF62}"/>
              </c:ext>
            </c:extLst>
          </c:dPt>
          <c:dPt>
            <c:idx val="1"/>
            <c:bubble3D val="0"/>
            <c:explosion val="16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7603-4862-8D65-1013623AFF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7603-4862-8D65-1013623AFF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7603-4862-8D65-1013623AFF6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7603-4862-8D65-1013623AFF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Χανιά!$A$2:$A$4</c:f>
              <c:strCache>
                <c:ptCount val="3"/>
                <c:pt idx="0">
                  <c:v>ΠΕΖΟΙ</c:v>
                </c:pt>
                <c:pt idx="1">
                  <c:v>ΕΠΙΒΑΤΕΣ</c:v>
                </c:pt>
                <c:pt idx="2">
                  <c:v>ΟΔΗΓΟΙ</c:v>
                </c:pt>
              </c:strCache>
            </c:strRef>
          </c:cat>
          <c:val>
            <c:numRef>
              <c:f>Χανιά!$B$2:$B$4</c:f>
              <c:numCache>
                <c:formatCode>General</c:formatCode>
                <c:ptCount val="3"/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603-4862-8D65-1013623AFF62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3500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gradFill>
        <a:gsLst>
          <a:gs pos="500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>
      <a:outerShdw blurRad="50800" dist="635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B/>
    </a:sp3d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>
                <a:solidFill>
                  <a:schemeClr val="tx1"/>
                </a:solidFill>
              </a:rPr>
              <a:t>ΔΗΜΟΙ ΧΑΝΙΩΝ</a:t>
            </a:r>
            <a:endParaRPr lang="en-US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5641890646874758"/>
          <c:y val="3.2407268223170159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154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Χανιά!$M$1</c:f>
              <c:strCache>
                <c:ptCount val="1"/>
                <c:pt idx="0">
                  <c:v>ΔΗΜΟΙ ΧΑΝΙΩΝ</c:v>
                </c:pt>
              </c:strCache>
            </c:strRef>
          </c:tx>
          <c:explosion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A83F-4AC8-9B61-4E347D14E4DE}"/>
              </c:ext>
            </c:extLst>
          </c:dPt>
          <c:dPt>
            <c:idx val="1"/>
            <c:bubble3D val="0"/>
            <c:explosion val="16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83F-4AC8-9B61-4E347D14E4D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A83F-4AC8-9B61-4E347D14E4D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A83F-4AC8-9B61-4E347D14E4D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A83F-4AC8-9B61-4E347D14E4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Χανιά!$M$2:$M$8</c:f>
              <c:strCache>
                <c:ptCount val="7"/>
                <c:pt idx="0">
                  <c:v>ΑΠΟΚΟΡΩΝΑ </c:v>
                </c:pt>
                <c:pt idx="1">
                  <c:v>ΓΑΥΔΟΥ</c:v>
                </c:pt>
                <c:pt idx="2">
                  <c:v>ΚΙΣΣΑΜΟΥ </c:v>
                </c:pt>
                <c:pt idx="3">
                  <c:v>ΠΛΑΤΑΝΙΑ</c:v>
                </c:pt>
                <c:pt idx="4">
                  <c:v>ΣΕΛΙΝΟΥ ΚΑΝΤΑΝΟΥ</c:v>
                </c:pt>
                <c:pt idx="5">
                  <c:v>ΣΦΑΚΙΩΝ</c:v>
                </c:pt>
                <c:pt idx="6">
                  <c:v>ΧΑΝΙΩΝ</c:v>
                </c:pt>
              </c:strCache>
            </c:strRef>
          </c:cat>
          <c:val>
            <c:numRef>
              <c:f>Χανιά!$N$2:$N$8</c:f>
              <c:numCache>
                <c:formatCode>General</c:formatCode>
                <c:ptCount val="7"/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83F-4AC8-9B61-4E347D14E4DE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3500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gradFill>
        <a:gsLst>
          <a:gs pos="500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>
      <a:outerShdw blurRad="50800" dist="635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B/>
    </a:sp3d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>
                <a:solidFill>
                  <a:schemeClr val="tx1"/>
                </a:solidFill>
              </a:rPr>
              <a:t>ΟΔΙΚΟ ΔΙΚΤΥΟ</a:t>
            </a:r>
            <a:endParaRPr lang="en-US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5641890646874758"/>
          <c:y val="3.2407268223170159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154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Ρέθυμνο!$G$1</c:f>
              <c:strCache>
                <c:ptCount val="1"/>
                <c:pt idx="0">
                  <c:v>ΟΔΙΚΟ ΔΙΚΤΥΟ</c:v>
                </c:pt>
              </c:strCache>
            </c:strRef>
          </c:tx>
          <c:explosion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E89D-493B-B742-2D49AA5F5C1C}"/>
              </c:ext>
            </c:extLst>
          </c:dPt>
          <c:dPt>
            <c:idx val="1"/>
            <c:bubble3D val="0"/>
            <c:explosion val="16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E89D-493B-B742-2D49AA5F5C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E89D-493B-B742-2D49AA5F5C1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E89D-493B-B742-2D49AA5F5C1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E89D-493B-B742-2D49AA5F5C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Ρέθυμνο!$G$2:$G$4</c:f>
              <c:strCache>
                <c:ptCount val="3"/>
                <c:pt idx="0">
                  <c:v>ΠΟΛΗ</c:v>
                </c:pt>
                <c:pt idx="1">
                  <c:v>ΒΟΑΚ</c:v>
                </c:pt>
                <c:pt idx="2">
                  <c:v>ΕΠΑΡΧ.ΔΙΚΤΥΟ</c:v>
                </c:pt>
              </c:strCache>
            </c:strRef>
          </c:cat>
          <c:val>
            <c:numRef>
              <c:f>Ρέθυμνο!$H$2:$H$4</c:f>
              <c:numCache>
                <c:formatCode>General</c:formatCode>
                <c:ptCount val="3"/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89D-493B-B742-2D49AA5F5C1C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3500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gradFill>
        <a:gsLst>
          <a:gs pos="500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>
      <a:outerShdw blurRad="50800" dist="635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B/>
    </a:sp3d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>
                <a:solidFill>
                  <a:schemeClr val="tx1"/>
                </a:solidFill>
              </a:rPr>
              <a:t>ΔΗΜΟΙ ρεθυμνου</a:t>
            </a:r>
            <a:endParaRPr lang="en-US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5641890646874758"/>
          <c:y val="3.2407268223170159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154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Ρέθυμνο!$M$1</c:f>
              <c:strCache>
                <c:ptCount val="1"/>
                <c:pt idx="0">
                  <c:v>ΔΗΜΟΙ ΡΕΘΥΜΝΟΥ</c:v>
                </c:pt>
              </c:strCache>
            </c:strRef>
          </c:tx>
          <c:explosion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5EC4-4351-A529-C154AF20F364}"/>
              </c:ext>
            </c:extLst>
          </c:dPt>
          <c:dPt>
            <c:idx val="1"/>
            <c:bubble3D val="0"/>
            <c:explosion val="16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5EC4-4351-A529-C154AF20F36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5EC4-4351-A529-C154AF20F36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5EC4-4351-A529-C154AF20F36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5EC4-4351-A529-C154AF20F36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Ρέθυμνο!$M$2:$M$6</c:f>
              <c:strCache>
                <c:ptCount val="5"/>
                <c:pt idx="0">
                  <c:v>ΑΝΩΓΕΙΩΝ</c:v>
                </c:pt>
                <c:pt idx="1">
                  <c:v>ΡΕΘΥΜΝΟΥ</c:v>
                </c:pt>
                <c:pt idx="2">
                  <c:v>ΑΜΑΡΙΟΥ</c:v>
                </c:pt>
                <c:pt idx="3">
                  <c:v>ΑΓΙΟΥ ΒΑΣΙΛΕΙΟΥ</c:v>
                </c:pt>
                <c:pt idx="4">
                  <c:v>ΜΥΛΟΠΟΤΑΜΟΥ</c:v>
                </c:pt>
              </c:strCache>
            </c:strRef>
          </c:cat>
          <c:val>
            <c:numRef>
              <c:f>Ρέθυμνο!$N$2:$N$6</c:f>
              <c:numCache>
                <c:formatCode>General</c:formatCode>
                <c:ptCount val="5"/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C4-4351-A529-C154AF20F364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3500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gradFill>
        <a:gsLst>
          <a:gs pos="500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>
      <a:outerShdw blurRad="50800" dist="635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B/>
    </a:sp3d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>
                <a:solidFill>
                  <a:schemeClr val="tx1"/>
                </a:solidFill>
              </a:rPr>
              <a:t>ΜΗΝΑΣ</a:t>
            </a:r>
            <a:endParaRPr lang="en-US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5641890646874758"/>
          <c:y val="3.2407268223170159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154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Ρέθυμνο!$G$10</c:f>
              <c:strCache>
                <c:ptCount val="1"/>
                <c:pt idx="0">
                  <c:v>ΜΗΝΑΣ</c:v>
                </c:pt>
              </c:strCache>
            </c:strRef>
          </c:tx>
          <c:explosion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D0B1-4CA4-BD0F-34A59FD6CBBA}"/>
              </c:ext>
            </c:extLst>
          </c:dPt>
          <c:dPt>
            <c:idx val="1"/>
            <c:bubble3D val="0"/>
            <c:explosion val="16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D0B1-4CA4-BD0F-34A59FD6CBB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D0B1-4CA4-BD0F-34A59FD6CBB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D0B1-4CA4-BD0F-34A59FD6CBB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D0B1-4CA4-BD0F-34A59FD6CBB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Ρέθυμνο!$G$11:$G$22</c:f>
              <c:strCache>
                <c:ptCount val="12"/>
                <c:pt idx="0">
                  <c:v>ΙΑΝΟΥΑΡΙΟΣ</c:v>
                </c:pt>
                <c:pt idx="1">
                  <c:v>ΦΕΒΡΟΥΑΡΙΟΣ</c:v>
                </c:pt>
                <c:pt idx="2">
                  <c:v>ΜΑΡΤΙΟΣ</c:v>
                </c:pt>
                <c:pt idx="3">
                  <c:v>ΑΠΡΙΛΙΟΣ</c:v>
                </c:pt>
                <c:pt idx="4">
                  <c:v>ΜΑΪΟΣ</c:v>
                </c:pt>
                <c:pt idx="5">
                  <c:v>ΙΟΥΝΙΟΣ</c:v>
                </c:pt>
                <c:pt idx="6">
                  <c:v>ΙΟΥΛΙΟΣ</c:v>
                </c:pt>
                <c:pt idx="7">
                  <c:v>ΑΥΓΟΥΣΤΟΣ</c:v>
                </c:pt>
                <c:pt idx="8">
                  <c:v>ΣΕΠΤΕΜΒΡΙΟΣ</c:v>
                </c:pt>
                <c:pt idx="9">
                  <c:v>ΟΚΤΩΒΡΙΟΣ</c:v>
                </c:pt>
                <c:pt idx="10">
                  <c:v>ΝΟΕΜΒΡΙΟΣ</c:v>
                </c:pt>
                <c:pt idx="11">
                  <c:v>ΔΕΚΕΜΒΡΙΟΣ</c:v>
                </c:pt>
              </c:strCache>
            </c:strRef>
          </c:cat>
          <c:val>
            <c:numRef>
              <c:f>Ρέθυμνο!$H$11:$H$22</c:f>
              <c:numCache>
                <c:formatCode>General</c:formatCode>
                <c:ptCount val="12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0B1-4CA4-BD0F-34A59FD6CBBA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3500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gradFill>
        <a:gsLst>
          <a:gs pos="500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>
      <a:outerShdw blurRad="50800" dist="635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B/>
    </a:sp3d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>
                <a:solidFill>
                  <a:schemeClr val="tx1"/>
                </a:solidFill>
              </a:rPr>
              <a:t>ΚΑΤΗΓΟΡΙΑ</a:t>
            </a:r>
            <a:endParaRPr lang="en-US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5641890646874758"/>
          <c:y val="3.2407268223170159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154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Ρέθυμνο!$A$1</c:f>
              <c:strCache>
                <c:ptCount val="1"/>
                <c:pt idx="0">
                  <c:v>ΚΑΤΗΓΟΡΙΑ</c:v>
                </c:pt>
              </c:strCache>
            </c:strRef>
          </c:tx>
          <c:explosion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9EBB-4AA5-991F-13A24F2FD105}"/>
              </c:ext>
            </c:extLst>
          </c:dPt>
          <c:dPt>
            <c:idx val="1"/>
            <c:bubble3D val="0"/>
            <c:explosion val="16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9EBB-4AA5-991F-13A24F2FD10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9EBB-4AA5-991F-13A24F2FD10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9EBB-4AA5-991F-13A24F2FD10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9EBB-4AA5-991F-13A24F2FD1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Ρέθυμνο!$A$2:$A$4</c:f>
              <c:strCache>
                <c:ptCount val="3"/>
                <c:pt idx="0">
                  <c:v>ΠΕΖΟΣ</c:v>
                </c:pt>
                <c:pt idx="1">
                  <c:v>ΕΠΙΒΑΤΕΣ</c:v>
                </c:pt>
                <c:pt idx="2">
                  <c:v>ΟΔΗΓΟΙ</c:v>
                </c:pt>
              </c:strCache>
            </c:strRef>
          </c:cat>
          <c:val>
            <c:numRef>
              <c:f>Ρέθυμνο!$B$2:$B$4</c:f>
              <c:numCache>
                <c:formatCode>General</c:formatCode>
                <c:ptCount val="3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EBB-4AA5-991F-13A24F2FD105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3500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gradFill>
        <a:gsLst>
          <a:gs pos="500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>
      <a:outerShdw blurRad="50800" dist="635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B/>
    </a:sp3d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>
                <a:solidFill>
                  <a:schemeClr val="tx1"/>
                </a:solidFill>
              </a:rPr>
              <a:t>ΦΥΛΟ</a:t>
            </a:r>
            <a:endParaRPr lang="en-US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4815966754155742"/>
          <c:y val="3.2407407407408786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154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Ρέθυμνο!$A$9</c:f>
              <c:strCache>
                <c:ptCount val="1"/>
                <c:pt idx="0">
                  <c:v>ΦΥΛΟ</c:v>
                </c:pt>
              </c:strCache>
            </c:strRef>
          </c:tx>
          <c:explosion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417E-4E71-A689-FCFCB4BDEFF2}"/>
              </c:ext>
            </c:extLst>
          </c:dPt>
          <c:dPt>
            <c:idx val="1"/>
            <c:bubble3D val="0"/>
            <c:explosion val="16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417E-4E71-A689-FCFCB4BDEFF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417E-4E71-A689-FCFCB4BDEFF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417E-4E71-A689-FCFCB4BDEFF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417E-4E71-A689-FCFCB4BDEF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Ρέθυμνο!$A$10:$A$11</c:f>
              <c:strCache>
                <c:ptCount val="2"/>
                <c:pt idx="0">
                  <c:v>ΑΝΔΡΕΣ</c:v>
                </c:pt>
                <c:pt idx="1">
                  <c:v>ΓΥΝΑΙΚΕΣ</c:v>
                </c:pt>
              </c:strCache>
            </c:strRef>
          </c:cat>
          <c:val>
            <c:numRef>
              <c:f>Ρέθυμνο!$B$10:$B$11</c:f>
              <c:numCache>
                <c:formatCode>General</c:formatCode>
                <c:ptCount val="2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17E-4E71-A689-FCFCB4BDEFF2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3500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gradFill>
        <a:gsLst>
          <a:gs pos="500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>
      <a:outerShdw blurRad="50800" dist="635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B/>
    </a:sp3d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>
                <a:solidFill>
                  <a:schemeClr val="tx1"/>
                </a:solidFill>
              </a:rPr>
              <a:t>ΗΜΕΡΑ</a:t>
            </a:r>
            <a:endParaRPr lang="en-US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5641890646874758"/>
          <c:y val="3.2407268223170159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154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Ρέθυμνο!$D$1</c:f>
              <c:strCache>
                <c:ptCount val="1"/>
                <c:pt idx="0">
                  <c:v>ΗΜΕΡΑ ΑΤΥΧΗΜΑΤΟΣ</c:v>
                </c:pt>
              </c:strCache>
            </c:strRef>
          </c:tx>
          <c:explosion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0F69-4E28-BD5F-DC2A3A9B3D33}"/>
              </c:ext>
            </c:extLst>
          </c:dPt>
          <c:dPt>
            <c:idx val="1"/>
            <c:bubble3D val="0"/>
            <c:explosion val="16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0F69-4E28-BD5F-DC2A3A9B3D3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0F69-4E28-BD5F-DC2A3A9B3D3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0F69-4E28-BD5F-DC2A3A9B3D3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0F69-4E28-BD5F-DC2A3A9B3D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Ρέθυμνο!$D$2:$D$8</c:f>
              <c:strCache>
                <c:ptCount val="7"/>
                <c:pt idx="0">
                  <c:v>ΔΕΥΤΕΡΑ</c:v>
                </c:pt>
                <c:pt idx="1">
                  <c:v>ΤΡΙΤΗ</c:v>
                </c:pt>
                <c:pt idx="2">
                  <c:v>ΤΕΤΑΡΤΗ</c:v>
                </c:pt>
                <c:pt idx="3">
                  <c:v>ΠΕΜΠΤΗ</c:v>
                </c:pt>
                <c:pt idx="4">
                  <c:v>ΠΑΡΑΣΚΕΥΗ</c:v>
                </c:pt>
                <c:pt idx="5">
                  <c:v>ΣΑΒΒΑΤΟ</c:v>
                </c:pt>
                <c:pt idx="6">
                  <c:v>ΚΥΡΙΑΚΗ</c:v>
                </c:pt>
              </c:strCache>
            </c:strRef>
          </c:cat>
          <c:val>
            <c:numRef>
              <c:f>Ρέθυμνο!$E$2:$E$8</c:f>
              <c:numCache>
                <c:formatCode>General</c:formatCode>
                <c:ptCount val="7"/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F69-4E28-BD5F-DC2A3A9B3D33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3500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gradFill>
        <a:gsLst>
          <a:gs pos="500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>
      <a:outerShdw blurRad="50800" dist="635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B/>
    </a:sp3d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>
                <a:solidFill>
                  <a:schemeClr val="tx1"/>
                </a:solidFill>
              </a:rPr>
              <a:t>ΟΧΗΜΑ</a:t>
            </a:r>
            <a:endParaRPr lang="en-US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4815966754155742"/>
          <c:y val="3.2407407407408786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154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Ρέθυμνο!$D$11</c:f>
              <c:strCache>
                <c:ptCount val="1"/>
                <c:pt idx="0">
                  <c:v>OXHMA</c:v>
                </c:pt>
              </c:strCache>
            </c:strRef>
          </c:tx>
          <c:explosion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650D-4E48-B09C-5F699BBF1AF5}"/>
              </c:ext>
            </c:extLst>
          </c:dPt>
          <c:dPt>
            <c:idx val="1"/>
            <c:bubble3D val="0"/>
            <c:explosion val="16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650D-4E48-B09C-5F699BBF1AF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650D-4E48-B09C-5F699BBF1AF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650D-4E48-B09C-5F699BBF1AF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650D-4E48-B09C-5F699BBF1A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Ρέθυμνο!$D$12:$D$17</c:f>
              <c:strCache>
                <c:ptCount val="6"/>
                <c:pt idx="0">
                  <c:v>ΜΟΤΟ</c:v>
                </c:pt>
                <c:pt idx="1">
                  <c:v>ΑΥΤΟΚΙΝΗΤΟ</c:v>
                </c:pt>
                <c:pt idx="2">
                  <c:v>ΠΟΔΗΛΑΤΟ</c:v>
                </c:pt>
                <c:pt idx="3">
                  <c:v>ΓΟΥΡΟΥΝΑ</c:v>
                </c:pt>
                <c:pt idx="4">
                  <c:v>ΤΡΑΚΤΕΡ</c:v>
                </c:pt>
                <c:pt idx="5">
                  <c:v>ΦΟΡΤΗΓΟ</c:v>
                </c:pt>
              </c:strCache>
            </c:strRef>
          </c:cat>
          <c:val>
            <c:numRef>
              <c:f>Ρέθυμνο!$E$12:$E$17</c:f>
              <c:numCache>
                <c:formatCode>General</c:formatCode>
                <c:ptCount val="6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50D-4E48-B09C-5F699BBF1AF5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3500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gradFill>
        <a:gsLst>
          <a:gs pos="500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>
      <a:outerShdw blurRad="50800" dist="635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B/>
    </a:sp3d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>
                <a:solidFill>
                  <a:schemeClr val="tx1"/>
                </a:solidFill>
              </a:rPr>
              <a:t>ΩΡΑ</a:t>
            </a:r>
            <a:endParaRPr lang="en-US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5641890646874758"/>
          <c:y val="3.2407268223170159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154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Ρέθυμνο!$J$1</c:f>
              <c:strCache>
                <c:ptCount val="1"/>
                <c:pt idx="0">
                  <c:v>ΩΡA</c:v>
                </c:pt>
              </c:strCache>
            </c:strRef>
          </c:tx>
          <c:explosion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0624-4699-812B-6D41490A6EC0}"/>
              </c:ext>
            </c:extLst>
          </c:dPt>
          <c:dPt>
            <c:idx val="1"/>
            <c:bubble3D val="0"/>
            <c:explosion val="16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0624-4699-812B-6D41490A6EC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0624-4699-812B-6D41490A6EC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0624-4699-812B-6D41490A6EC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0624-4699-812B-6D41490A6EC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Ρέθυμνο!$J$2:$J$7</c:f>
              <c:strCache>
                <c:ptCount val="6"/>
                <c:pt idx="0">
                  <c:v>07:00-09:00</c:v>
                </c:pt>
                <c:pt idx="1">
                  <c:v>09:00-13:00</c:v>
                </c:pt>
                <c:pt idx="2">
                  <c:v>13:00-17:00</c:v>
                </c:pt>
                <c:pt idx="3">
                  <c:v>17:00-21:00</c:v>
                </c:pt>
                <c:pt idx="4">
                  <c:v>21:00-24:00</c:v>
                </c:pt>
                <c:pt idx="5">
                  <c:v>00:00-07:00</c:v>
                </c:pt>
              </c:strCache>
            </c:strRef>
          </c:cat>
          <c:val>
            <c:numRef>
              <c:f>Ρέθυμνο!$K$2:$K$7</c:f>
              <c:numCache>
                <c:formatCode>General</c:formatCode>
                <c:ptCount val="6"/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624-4699-812B-6D41490A6EC0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3500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gradFill>
        <a:gsLst>
          <a:gs pos="500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>
      <a:outerShdw blurRad="50800" dist="635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B/>
    </a:sp3d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>
                <a:solidFill>
                  <a:schemeClr val="tx1"/>
                </a:solidFill>
              </a:rPr>
              <a:t>ΗΛΙΚΙΕΣ</a:t>
            </a:r>
            <a:endParaRPr lang="en-US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4815966754155742"/>
          <c:y val="3.2407407407408786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154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Ρέθυμνο!$A$14</c:f>
              <c:strCache>
                <c:ptCount val="1"/>
                <c:pt idx="0">
                  <c:v>ΗΛΙΚΙΕΣ ΘΥΜΑΤΩΝ</c:v>
                </c:pt>
              </c:strCache>
            </c:strRef>
          </c:tx>
          <c:explosion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726A-42C2-A8AD-65CDD1006228}"/>
              </c:ext>
            </c:extLst>
          </c:dPt>
          <c:dPt>
            <c:idx val="1"/>
            <c:bubble3D val="0"/>
            <c:explosion val="16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726A-42C2-A8AD-65CDD100622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726A-42C2-A8AD-65CDD100622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726A-42C2-A8AD-65CDD100622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726A-42C2-A8AD-65CDD100622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Ρέθυμνο!$A$15:$A$19</c:f>
              <c:strCache>
                <c:ptCount val="5"/>
                <c:pt idx="0">
                  <c:v>0-17</c:v>
                </c:pt>
                <c:pt idx="1">
                  <c:v>18-25</c:v>
                </c:pt>
                <c:pt idx="2">
                  <c:v>26-35</c:v>
                </c:pt>
                <c:pt idx="3">
                  <c:v>36-55</c:v>
                </c:pt>
                <c:pt idx="4">
                  <c:v>55+</c:v>
                </c:pt>
              </c:strCache>
            </c:strRef>
          </c:cat>
          <c:val>
            <c:numRef>
              <c:f>Ρέθυμνο!$B$15:$B$19</c:f>
              <c:numCache>
                <c:formatCode>General</c:formatCode>
                <c:ptCount val="5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26A-42C2-A8AD-65CDD1006228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3500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gradFill>
        <a:gsLst>
          <a:gs pos="500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>
      <a:outerShdw blurRad="50800" dist="635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B/>
    </a:sp3d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>
                <a:solidFill>
                  <a:schemeClr val="tx1"/>
                </a:solidFill>
              </a:rPr>
              <a:t>ΦΥΛΟ</a:t>
            </a:r>
            <a:endParaRPr lang="en-US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4815966754155742"/>
          <c:y val="3.2407407407408786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154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Χανιά!$A$9</c:f>
              <c:strCache>
                <c:ptCount val="1"/>
                <c:pt idx="0">
                  <c:v>ΦΥΛΟ</c:v>
                </c:pt>
              </c:strCache>
            </c:strRef>
          </c:tx>
          <c:explosion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A5E6-499C-BF5F-41670D6294EB}"/>
              </c:ext>
            </c:extLst>
          </c:dPt>
          <c:dPt>
            <c:idx val="1"/>
            <c:bubble3D val="0"/>
            <c:explosion val="16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5E6-499C-BF5F-41670D6294E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A5E6-499C-BF5F-41670D6294E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A5E6-499C-BF5F-41670D6294E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A5E6-499C-BF5F-41670D6294E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Χανιά!$A$10:$A$11</c:f>
              <c:strCache>
                <c:ptCount val="2"/>
                <c:pt idx="0">
                  <c:v>ΑΝΔΡΕΣ</c:v>
                </c:pt>
                <c:pt idx="1">
                  <c:v>ΓΥΝΑΙΚΕΣ</c:v>
                </c:pt>
              </c:strCache>
            </c:strRef>
          </c:cat>
          <c:val>
            <c:numRef>
              <c:f>Χανιά!$B$10:$B$11</c:f>
              <c:numCache>
                <c:formatCode>General</c:formatCode>
                <c:ptCount val="2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5E6-499C-BF5F-41670D6294EB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3500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gradFill>
        <a:gsLst>
          <a:gs pos="500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>
      <a:outerShdw blurRad="50800" dist="635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B/>
    </a:sp3d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>
                <a:solidFill>
                  <a:schemeClr val="tx1"/>
                </a:solidFill>
              </a:rPr>
              <a:t>ΤΥΠΟΣ</a:t>
            </a:r>
            <a:endParaRPr lang="en-US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4815966754155742"/>
          <c:y val="3.2407407407408786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154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Ρέθυμνο!$D$20</c:f>
              <c:strCache>
                <c:ptCount val="1"/>
                <c:pt idx="0">
                  <c:v>ΤΥΠΟΣ ΑΤΥΧΗΜΑΤΟΣ</c:v>
                </c:pt>
              </c:strCache>
            </c:strRef>
          </c:tx>
          <c:explosion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5E17-41F3-85AC-45247E275E72}"/>
              </c:ext>
            </c:extLst>
          </c:dPt>
          <c:dPt>
            <c:idx val="1"/>
            <c:bubble3D val="0"/>
            <c:explosion val="16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5E17-41F3-85AC-45247E275E7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5E17-41F3-85AC-45247E275E7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5E17-41F3-85AC-45247E275E7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5E17-41F3-85AC-45247E275E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Ρέθυμνο!$D$21:$D$23</c:f>
              <c:strCache>
                <c:ptCount val="3"/>
                <c:pt idx="0">
                  <c:v>ΣΥΓΚΡΟΥΣΕΙΣ</c:v>
                </c:pt>
                <c:pt idx="1">
                  <c:v>ΠΑΡΑΣΥΡΣΗ</c:v>
                </c:pt>
                <c:pt idx="2">
                  <c:v>ΕΚΤΡΟΠΕΣ</c:v>
                </c:pt>
              </c:strCache>
            </c:strRef>
          </c:cat>
          <c:val>
            <c:numRef>
              <c:f>Ρέθυμνο!$E$21:$E$23</c:f>
              <c:numCache>
                <c:formatCode>General</c:formatCode>
                <c:ptCount val="3"/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17-41F3-85AC-45247E275E72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3500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gradFill>
        <a:gsLst>
          <a:gs pos="500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>
      <a:outerShdw blurRad="50800" dist="635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B/>
    </a:sp3d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>
                <a:solidFill>
                  <a:schemeClr val="tx1"/>
                </a:solidFill>
              </a:rPr>
              <a:t>ΚΑΤΗΓΟΡΙΑ</a:t>
            </a:r>
            <a:endParaRPr lang="en-US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5641890646874758"/>
          <c:y val="3.2407268223170159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154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Χανιά!$A$1</c:f>
              <c:strCache>
                <c:ptCount val="1"/>
                <c:pt idx="0">
                  <c:v>ΚΑΤΗΓΟΡΙΑ</c:v>
                </c:pt>
              </c:strCache>
            </c:strRef>
          </c:tx>
          <c:explosion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EF87-4014-A70D-AFAC1CA0841F}"/>
              </c:ext>
            </c:extLst>
          </c:dPt>
          <c:dPt>
            <c:idx val="1"/>
            <c:bubble3D val="0"/>
            <c:explosion val="16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EF87-4014-A70D-AFAC1CA0841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EF87-4014-A70D-AFAC1CA0841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EF87-4014-A70D-AFAC1CA0841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EF87-4014-A70D-AFAC1CA084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Ηράκλειο!$A$2:$A$4</c:f>
              <c:strCache>
                <c:ptCount val="3"/>
                <c:pt idx="0">
                  <c:v>ΠΕΖΟΙ</c:v>
                </c:pt>
                <c:pt idx="1">
                  <c:v>ΕΠΙΒΑΤΕΣ</c:v>
                </c:pt>
                <c:pt idx="2">
                  <c:v>ΟΔΗΓΟΙ</c:v>
                </c:pt>
              </c:strCache>
            </c:strRef>
          </c:cat>
          <c:val>
            <c:numRef>
              <c:f>Ηράκλειο!$B$2:$B$4</c:f>
              <c:numCache>
                <c:formatCode>General</c:formatCode>
                <c:ptCount val="3"/>
                <c:pt idx="1">
                  <c:v>2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F87-4014-A70D-AFAC1CA0841F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3500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gradFill>
        <a:gsLst>
          <a:gs pos="500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>
      <a:outerShdw blurRad="50800" dist="635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B/>
    </a:sp3d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>
                <a:solidFill>
                  <a:schemeClr val="tx1"/>
                </a:solidFill>
              </a:rPr>
              <a:t>ΦΥΛΟ</a:t>
            </a:r>
            <a:endParaRPr lang="en-US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4815966754155742"/>
          <c:y val="3.2407407407408786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154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Ηράκλειο!$A$9</c:f>
              <c:strCache>
                <c:ptCount val="1"/>
                <c:pt idx="0">
                  <c:v>ΦΥΛΟ</c:v>
                </c:pt>
              </c:strCache>
            </c:strRef>
          </c:tx>
          <c:explosion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4957-4EE6-985A-FB5DF5EA2162}"/>
              </c:ext>
            </c:extLst>
          </c:dPt>
          <c:dPt>
            <c:idx val="1"/>
            <c:bubble3D val="0"/>
            <c:explosion val="16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4957-4EE6-985A-FB5DF5EA21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4957-4EE6-985A-FB5DF5EA21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4957-4EE6-985A-FB5DF5EA216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4957-4EE6-985A-FB5DF5EA21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Ηράκλειο!$A$10:$A$11</c:f>
              <c:strCache>
                <c:ptCount val="2"/>
                <c:pt idx="0">
                  <c:v>ΑΝΔΡΕΣ</c:v>
                </c:pt>
                <c:pt idx="1">
                  <c:v>ΓΥΝΑΙΚΕΣ</c:v>
                </c:pt>
              </c:strCache>
            </c:strRef>
          </c:cat>
          <c:val>
            <c:numRef>
              <c:f>Ηράκλειο!$B$10:$B$11</c:f>
              <c:numCache>
                <c:formatCode>General</c:formatCode>
                <c:ptCount val="2"/>
                <c:pt idx="0">
                  <c:v>9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957-4EE6-985A-FB5DF5EA2162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3500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gradFill>
        <a:gsLst>
          <a:gs pos="500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>
      <a:outerShdw blurRad="50800" dist="635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B/>
    </a:sp3d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>
                <a:solidFill>
                  <a:schemeClr val="tx1"/>
                </a:solidFill>
              </a:rPr>
              <a:t>ΗΛΙΚΙΕΣ</a:t>
            </a:r>
            <a:endParaRPr lang="en-US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4815966754155742"/>
          <c:y val="3.2407407407408786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154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Ηράκλειο!$A$14</c:f>
              <c:strCache>
                <c:ptCount val="1"/>
                <c:pt idx="0">
                  <c:v>ΗΛΙΚΙΕΣ ΘΥΜΑΤΩΝ</c:v>
                </c:pt>
              </c:strCache>
            </c:strRef>
          </c:tx>
          <c:explosion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2AF2-4EE9-97B5-2C224873A5E2}"/>
              </c:ext>
            </c:extLst>
          </c:dPt>
          <c:dPt>
            <c:idx val="1"/>
            <c:bubble3D val="0"/>
            <c:explosion val="16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2AF2-4EE9-97B5-2C224873A5E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2AF2-4EE9-97B5-2C224873A5E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2AF2-4EE9-97B5-2C224873A5E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2AF2-4EE9-97B5-2C224873A5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Ηράκλειο!$A$15:$A$19</c:f>
              <c:strCache>
                <c:ptCount val="5"/>
                <c:pt idx="0">
                  <c:v>0-17</c:v>
                </c:pt>
                <c:pt idx="1">
                  <c:v>17-25</c:v>
                </c:pt>
                <c:pt idx="2">
                  <c:v>26-35</c:v>
                </c:pt>
                <c:pt idx="3">
                  <c:v>36-55</c:v>
                </c:pt>
                <c:pt idx="4">
                  <c:v>55 +</c:v>
                </c:pt>
              </c:strCache>
            </c:strRef>
          </c:cat>
          <c:val>
            <c:numRef>
              <c:f>Ηράκλειο!$B$15:$B$19</c:f>
              <c:numCache>
                <c:formatCode>General</c:formatCode>
                <c:ptCount val="5"/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AF2-4EE9-97B5-2C224873A5E2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3500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gradFill>
        <a:gsLst>
          <a:gs pos="500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>
      <a:outerShdw blurRad="50800" dist="635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B/>
    </a:sp3d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>
                <a:solidFill>
                  <a:schemeClr val="tx1"/>
                </a:solidFill>
              </a:rPr>
              <a:t>ΗΜΕΡΑ</a:t>
            </a:r>
            <a:endParaRPr lang="en-US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5641890646874758"/>
          <c:y val="3.2407268223170159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154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Ηράκλειο!$D$1</c:f>
              <c:strCache>
                <c:ptCount val="1"/>
                <c:pt idx="0">
                  <c:v>ΗΜΕΡΑ ΑΤΥΧΗΜΑΤΟΣ</c:v>
                </c:pt>
              </c:strCache>
            </c:strRef>
          </c:tx>
          <c:explosion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0BED-4A92-9DCE-8C9D4099C1AF}"/>
              </c:ext>
            </c:extLst>
          </c:dPt>
          <c:dPt>
            <c:idx val="1"/>
            <c:bubble3D val="0"/>
            <c:explosion val="16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0BED-4A92-9DCE-8C9D4099C1A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0BED-4A92-9DCE-8C9D4099C1A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0BED-4A92-9DCE-8C9D4099C1A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0BED-4A92-9DCE-8C9D4099C1A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Ηράκλειο!$D$2:$D$8</c:f>
              <c:strCache>
                <c:ptCount val="7"/>
                <c:pt idx="0">
                  <c:v>ΔΕΥΤΕΡΑ</c:v>
                </c:pt>
                <c:pt idx="1">
                  <c:v>ΤΡΙΤΗ</c:v>
                </c:pt>
                <c:pt idx="2">
                  <c:v>ΤΕΤΑΡΤΗ</c:v>
                </c:pt>
                <c:pt idx="3">
                  <c:v>ΠΕΜΠΤΗ</c:v>
                </c:pt>
                <c:pt idx="4">
                  <c:v>ΠΑΡΑΣΚΕΥΗ</c:v>
                </c:pt>
                <c:pt idx="5">
                  <c:v>ΣΑΒΒΑΤΟ</c:v>
                </c:pt>
                <c:pt idx="6">
                  <c:v>ΚΥΡΙΑΚΗ</c:v>
                </c:pt>
              </c:strCache>
            </c:strRef>
          </c:cat>
          <c:val>
            <c:numRef>
              <c:f>Ηράκλειο!$E$2:$E$8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5</c:v>
                </c:pt>
                <c:pt idx="3">
                  <c:v>1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BED-4A92-9DCE-8C9D4099C1AF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3500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gradFill>
        <a:gsLst>
          <a:gs pos="500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>
      <a:outerShdw blurRad="50800" dist="635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B/>
    </a:sp3d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>
                <a:solidFill>
                  <a:schemeClr val="tx1"/>
                </a:solidFill>
              </a:rPr>
              <a:t>ΟΧΗΜΑ</a:t>
            </a:r>
            <a:endParaRPr lang="en-US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4815966754155742"/>
          <c:y val="3.2407407407408786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154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Ηράκλειο!$D$11</c:f>
              <c:strCache>
                <c:ptCount val="1"/>
                <c:pt idx="0">
                  <c:v>OXHMA</c:v>
                </c:pt>
              </c:strCache>
            </c:strRef>
          </c:tx>
          <c:explosion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D5E9-4394-8254-0A7B8F8E4436}"/>
              </c:ext>
            </c:extLst>
          </c:dPt>
          <c:dPt>
            <c:idx val="1"/>
            <c:bubble3D val="0"/>
            <c:explosion val="16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D5E9-4394-8254-0A7B8F8E443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D5E9-4394-8254-0A7B8F8E443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D5E9-4394-8254-0A7B8F8E443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D5E9-4394-8254-0A7B8F8E443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Ηράκλειο!$D$12:$D$17</c:f>
              <c:strCache>
                <c:ptCount val="6"/>
                <c:pt idx="0">
                  <c:v>ΜΟΤΟ</c:v>
                </c:pt>
                <c:pt idx="1">
                  <c:v>ΑΥΤΟΚΙΝΗΤΟ</c:v>
                </c:pt>
                <c:pt idx="2">
                  <c:v>ΠΟΔΗΛΑΤΟ</c:v>
                </c:pt>
                <c:pt idx="3">
                  <c:v>ΓΟΥΡΟΥΝΑ</c:v>
                </c:pt>
                <c:pt idx="4">
                  <c:v>ΤΡΑΚΤΕΡ</c:v>
                </c:pt>
                <c:pt idx="5">
                  <c:v>ΦΟΡΤΗΓΟ</c:v>
                </c:pt>
              </c:strCache>
            </c:strRef>
          </c:cat>
          <c:val>
            <c:numRef>
              <c:f>Ηράκλειο!$E$12:$E$17</c:f>
              <c:numCache>
                <c:formatCode>General</c:formatCode>
                <c:ptCount val="6"/>
                <c:pt idx="0">
                  <c:v>1</c:v>
                </c:pt>
                <c:pt idx="1">
                  <c:v>10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5E9-4394-8254-0A7B8F8E4436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3500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gradFill>
        <a:gsLst>
          <a:gs pos="500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>
      <a:outerShdw blurRad="50800" dist="635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B/>
    </a:sp3d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>
                <a:solidFill>
                  <a:schemeClr val="tx1"/>
                </a:solidFill>
              </a:rPr>
              <a:t>ΤΥΠΟΣ</a:t>
            </a:r>
            <a:endParaRPr lang="en-US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4815966754155742"/>
          <c:y val="3.2407407407408786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154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Ηράκλειο!$D$20</c:f>
              <c:strCache>
                <c:ptCount val="1"/>
                <c:pt idx="0">
                  <c:v>ΤΥΠΟΣ ΑΤΥΧΗΜΑΤΟΣ</c:v>
                </c:pt>
              </c:strCache>
            </c:strRef>
          </c:tx>
          <c:explosion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428A-4938-9CB5-89F88F6A1BC2}"/>
              </c:ext>
            </c:extLst>
          </c:dPt>
          <c:dPt>
            <c:idx val="1"/>
            <c:bubble3D val="0"/>
            <c:explosion val="16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428A-4938-9CB5-89F88F6A1BC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428A-4938-9CB5-89F88F6A1BC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428A-4938-9CB5-89F88F6A1BC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428A-4938-9CB5-89F88F6A1BC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Ηράκλειο!$D$21:$D$23</c:f>
              <c:strCache>
                <c:ptCount val="3"/>
                <c:pt idx="0">
                  <c:v>ΣΥΓΚΡΟΥΣΕΙΣ</c:v>
                </c:pt>
                <c:pt idx="1">
                  <c:v>ΠΑΡΑΣΥΡΣΗ</c:v>
                </c:pt>
                <c:pt idx="2">
                  <c:v>ΕΚΤΡΟΠΗ</c:v>
                </c:pt>
              </c:strCache>
            </c:strRef>
          </c:cat>
          <c:val>
            <c:numRef>
              <c:f>Ηράκλειο!$E$21:$E$23</c:f>
              <c:numCache>
                <c:formatCode>General</c:formatCode>
                <c:ptCount val="3"/>
                <c:pt idx="0">
                  <c:v>8</c:v>
                </c:pt>
                <c:pt idx="1">
                  <c:v>1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28A-4938-9CB5-89F88F6A1BC2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3500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gradFill>
        <a:gsLst>
          <a:gs pos="500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>
      <a:outerShdw blurRad="50800" dist="635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B/>
    </a:sp3d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>
                <a:solidFill>
                  <a:schemeClr val="tx1"/>
                </a:solidFill>
              </a:rPr>
              <a:t>ΟΔΙΚΟ ΔΙΚΤΥΟ</a:t>
            </a:r>
            <a:endParaRPr lang="en-US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5641890646874758"/>
          <c:y val="3.2407268223170159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154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Ηράκλειο!$G$1</c:f>
              <c:strCache>
                <c:ptCount val="1"/>
                <c:pt idx="0">
                  <c:v>ΟΔΙΚΟ ΔΙΚΤΥΟ</c:v>
                </c:pt>
              </c:strCache>
            </c:strRef>
          </c:tx>
          <c:explosion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812A-4D1E-AF8B-A345A94DC8B3}"/>
              </c:ext>
            </c:extLst>
          </c:dPt>
          <c:dPt>
            <c:idx val="1"/>
            <c:bubble3D val="0"/>
            <c:explosion val="16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812A-4D1E-AF8B-A345A94DC8B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812A-4D1E-AF8B-A345A94DC8B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812A-4D1E-AF8B-A345A94DC8B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812A-4D1E-AF8B-A345A94DC8B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Ηράκλειο!$G$2:$G$4</c:f>
              <c:strCache>
                <c:ptCount val="3"/>
                <c:pt idx="0">
                  <c:v>ΠΟΛΗ</c:v>
                </c:pt>
                <c:pt idx="1">
                  <c:v>ΒΟΑΚ</c:v>
                </c:pt>
                <c:pt idx="2">
                  <c:v>ΕΠΑΡΧ.ΔΙΚΤΥΟ</c:v>
                </c:pt>
              </c:strCache>
            </c:strRef>
          </c:cat>
          <c:val>
            <c:numRef>
              <c:f>Ηράκλειο!$H$2:$H$4</c:f>
              <c:numCache>
                <c:formatCode>General</c:formatCode>
                <c:ptCount val="3"/>
                <c:pt idx="0">
                  <c:v>5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12A-4D1E-AF8B-A345A94DC8B3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3500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gradFill>
        <a:gsLst>
          <a:gs pos="500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>
      <a:outerShdw blurRad="50800" dist="635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B/>
    </a:sp3d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>
                <a:solidFill>
                  <a:schemeClr val="tx1"/>
                </a:solidFill>
              </a:rPr>
              <a:t>ΜΗΝΑΣ</a:t>
            </a:r>
            <a:endParaRPr lang="en-US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5641890646874758"/>
          <c:y val="3.2407268223170159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154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Ηράκλειο!$G$10</c:f>
              <c:strCache>
                <c:ptCount val="1"/>
                <c:pt idx="0">
                  <c:v>ΜΗΝΑΣ</c:v>
                </c:pt>
              </c:strCache>
            </c:strRef>
          </c:tx>
          <c:explosion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BAA-4ABA-A5B1-D676CAE49AC1}"/>
              </c:ext>
            </c:extLst>
          </c:dPt>
          <c:dPt>
            <c:idx val="1"/>
            <c:bubble3D val="0"/>
            <c:explosion val="16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BAA-4ABA-A5B1-D676CAE49AC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BBAA-4ABA-A5B1-D676CAE49AC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BBAA-4ABA-A5B1-D676CAE49AC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BBAA-4ABA-A5B1-D676CAE49AC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Ηράκλειο!$G$11:$G$22</c:f>
              <c:strCache>
                <c:ptCount val="12"/>
                <c:pt idx="0">
                  <c:v>ΙΑΝΟΥΑΡΙΟΣ</c:v>
                </c:pt>
                <c:pt idx="1">
                  <c:v>ΦΕΒΡΟΥΑΡΙΟΣ</c:v>
                </c:pt>
                <c:pt idx="2">
                  <c:v>ΜΑΡΤΙΟΣ</c:v>
                </c:pt>
                <c:pt idx="3">
                  <c:v>ΑΠΡΙΛΙΟΣ</c:v>
                </c:pt>
                <c:pt idx="4">
                  <c:v>ΜΑΪΟΣ</c:v>
                </c:pt>
                <c:pt idx="5">
                  <c:v>ΙΟΥΝΙΟΣ</c:v>
                </c:pt>
                <c:pt idx="6">
                  <c:v>ΙΟΥΛΙΟΣ</c:v>
                </c:pt>
                <c:pt idx="7">
                  <c:v>ΑΥΓΟΥΣΤΟΣ</c:v>
                </c:pt>
                <c:pt idx="8">
                  <c:v>ΣΕΠΤΕΜΒΡΙΟΣ</c:v>
                </c:pt>
                <c:pt idx="9">
                  <c:v>ΟΚΤΩΒΡΙΟΣ</c:v>
                </c:pt>
                <c:pt idx="10">
                  <c:v>ΝΟΕΜΒΡΙΟΣ</c:v>
                </c:pt>
                <c:pt idx="11">
                  <c:v>ΔΕΚΕΜΒΡΙΟΣ</c:v>
                </c:pt>
              </c:strCache>
            </c:strRef>
          </c:cat>
          <c:val>
            <c:numRef>
              <c:f>Ηράκλειο!$H$11:$H$22</c:f>
              <c:numCache>
                <c:formatCode>General</c:formatCode>
                <c:ptCount val="12"/>
                <c:pt idx="0">
                  <c:v>1</c:v>
                </c:pt>
                <c:pt idx="2">
                  <c:v>7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BAA-4ABA-A5B1-D676CAE49AC1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3500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gradFill>
        <a:gsLst>
          <a:gs pos="500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>
      <a:outerShdw blurRad="50800" dist="635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B/>
    </a:sp3d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>
                <a:solidFill>
                  <a:schemeClr val="tx1"/>
                </a:solidFill>
              </a:rPr>
              <a:t>ΩΡΑ</a:t>
            </a:r>
            <a:endParaRPr lang="en-US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5641890646874758"/>
          <c:y val="3.2407268223170159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154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Ηράκλειο!$J$1</c:f>
              <c:strCache>
                <c:ptCount val="1"/>
                <c:pt idx="0">
                  <c:v>ΩΡA</c:v>
                </c:pt>
              </c:strCache>
            </c:strRef>
          </c:tx>
          <c:explosion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641B-413E-80C8-D921D01B619A}"/>
              </c:ext>
            </c:extLst>
          </c:dPt>
          <c:dPt>
            <c:idx val="1"/>
            <c:bubble3D val="0"/>
            <c:explosion val="16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641B-413E-80C8-D921D01B619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641B-413E-80C8-D921D01B619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641B-413E-80C8-D921D01B619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641B-413E-80C8-D921D01B61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Ηράκλειο!$J$2:$J$7</c:f>
              <c:strCache>
                <c:ptCount val="6"/>
                <c:pt idx="0">
                  <c:v>07:00-09:00</c:v>
                </c:pt>
                <c:pt idx="1">
                  <c:v>09:00-13:00</c:v>
                </c:pt>
                <c:pt idx="2">
                  <c:v>13:00-17:00</c:v>
                </c:pt>
                <c:pt idx="3">
                  <c:v>17:00-21:00</c:v>
                </c:pt>
                <c:pt idx="4">
                  <c:v>21:00-24:00</c:v>
                </c:pt>
                <c:pt idx="5">
                  <c:v>00:00-07:00</c:v>
                </c:pt>
              </c:strCache>
            </c:strRef>
          </c:cat>
          <c:val>
            <c:numRef>
              <c:f>Ηράκλειο!$K$2:$K$7</c:f>
              <c:numCache>
                <c:formatCode>General</c:formatCode>
                <c:ptCount val="6"/>
                <c:pt idx="0">
                  <c:v>4</c:v>
                </c:pt>
                <c:pt idx="1">
                  <c:v>1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41B-413E-80C8-D921D01B619A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3500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gradFill>
        <a:gsLst>
          <a:gs pos="500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>
      <a:outerShdw blurRad="50800" dist="635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B/>
    </a:sp3d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>
                <a:solidFill>
                  <a:schemeClr val="tx1"/>
                </a:solidFill>
              </a:rPr>
              <a:t>ΗΛΙΚΙΕΣ</a:t>
            </a:r>
            <a:endParaRPr lang="en-US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4815966754155742"/>
          <c:y val="3.2407407407408786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154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Χανιά!$A$14</c:f>
              <c:strCache>
                <c:ptCount val="1"/>
                <c:pt idx="0">
                  <c:v>ΗΛΙΚΙΕΣ ΘΥΜΑΤΩΝ</c:v>
                </c:pt>
              </c:strCache>
            </c:strRef>
          </c:tx>
          <c:explosion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2950-4EF2-B867-AE5670EB0759}"/>
              </c:ext>
            </c:extLst>
          </c:dPt>
          <c:dPt>
            <c:idx val="1"/>
            <c:bubble3D val="0"/>
            <c:explosion val="16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2950-4EF2-B867-AE5670EB07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2950-4EF2-B867-AE5670EB075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2950-4EF2-B867-AE5670EB075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2950-4EF2-B867-AE5670EB07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Χανιά!$A$15:$A$19</c:f>
              <c:strCache>
                <c:ptCount val="5"/>
                <c:pt idx="0">
                  <c:v>0-17</c:v>
                </c:pt>
                <c:pt idx="1">
                  <c:v>18-25</c:v>
                </c:pt>
                <c:pt idx="2">
                  <c:v>26-35</c:v>
                </c:pt>
                <c:pt idx="3">
                  <c:v>36-55</c:v>
                </c:pt>
                <c:pt idx="4">
                  <c:v>55 +</c:v>
                </c:pt>
              </c:strCache>
            </c:strRef>
          </c:cat>
          <c:val>
            <c:numRef>
              <c:f>Χανιά!$B$15:$B$19</c:f>
              <c:numCache>
                <c:formatCode>General</c:formatCode>
                <c:ptCount val="5"/>
                <c:pt idx="1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950-4EF2-B867-AE5670EB0759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3500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gradFill>
        <a:gsLst>
          <a:gs pos="500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>
      <a:outerShdw blurRad="50800" dist="635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B/>
    </a:sp3d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>
                <a:solidFill>
                  <a:schemeClr val="tx1"/>
                </a:solidFill>
              </a:rPr>
              <a:t>ΔΗΜΟΙ ηρακλειου</a:t>
            </a:r>
            <a:endParaRPr lang="en-US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5641890646874758"/>
          <c:y val="3.2407268223170159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154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Ηράκλειο!$M$1</c:f>
              <c:strCache>
                <c:ptCount val="1"/>
                <c:pt idx="0">
                  <c:v>ΔΗΜΟΙ ΗΡΑΚΛΕΙΟΥ</c:v>
                </c:pt>
              </c:strCache>
            </c:strRef>
          </c:tx>
          <c:explosion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82E6-4AAA-A4A1-C89C049AFC00}"/>
              </c:ext>
            </c:extLst>
          </c:dPt>
          <c:dPt>
            <c:idx val="1"/>
            <c:bubble3D val="0"/>
            <c:explosion val="16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82E6-4AAA-A4A1-C89C049AFC0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82E6-4AAA-A4A1-C89C049AFC0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82E6-4AAA-A4A1-C89C049AFC0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82E6-4AAA-A4A1-C89C049AFC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Ηράκλειο!$M$2:$M$9</c:f>
              <c:strCache>
                <c:ptCount val="8"/>
                <c:pt idx="0">
                  <c:v>ΑΡΧΑΝΩΝ ΑΣΤΕΡΟΥΣΙΩΝ</c:v>
                </c:pt>
                <c:pt idx="1">
                  <c:v>ΒΙΑΝΝΟΥ</c:v>
                </c:pt>
                <c:pt idx="2">
                  <c:v>ΓΟΡΤΥΝΑΣ</c:v>
                </c:pt>
                <c:pt idx="3">
                  <c:v>ΗΡΑΚΛΕΙΟΥ </c:v>
                </c:pt>
                <c:pt idx="4">
                  <c:v>ΜΑΛΕΒΙΖΙΟΥ</c:v>
                </c:pt>
                <c:pt idx="5">
                  <c:v>ΜΙΝΩΑ ΠΕΔΙΑΔΟΣ</c:v>
                </c:pt>
                <c:pt idx="6">
                  <c:v>ΦΑΙΣΤΟΥ</c:v>
                </c:pt>
                <c:pt idx="7">
                  <c:v>ΧΕΡΣΟΝΗΣΟΥ </c:v>
                </c:pt>
              </c:strCache>
            </c:strRef>
          </c:cat>
          <c:val>
            <c:numRef>
              <c:f>Ηράκλειο!$N$2:$N$9</c:f>
              <c:numCache>
                <c:formatCode>General</c:formatCode>
                <c:ptCount val="8"/>
                <c:pt idx="0">
                  <c:v>3</c:v>
                </c:pt>
                <c:pt idx="3">
                  <c:v>7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2E6-4AAA-A4A1-C89C049AFC00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3500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gradFill>
        <a:gsLst>
          <a:gs pos="500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>
      <a:outerShdw blurRad="50800" dist="635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B/>
    </a:sp3d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>
                <a:solidFill>
                  <a:schemeClr val="tx1"/>
                </a:solidFill>
              </a:rPr>
              <a:t>ΟΔΙΚΟ ΔΙΚΤΥΟ</a:t>
            </a:r>
            <a:endParaRPr lang="en-US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5641890646874758"/>
          <c:y val="3.2407268223170159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154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Λασίθι!$G$1</c:f>
              <c:strCache>
                <c:ptCount val="1"/>
                <c:pt idx="0">
                  <c:v>ΟΔΙΚΟ ΔΙΚΤΥΟ</c:v>
                </c:pt>
              </c:strCache>
            </c:strRef>
          </c:tx>
          <c:explosion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4E68-42BE-8343-B309D7A67D59}"/>
              </c:ext>
            </c:extLst>
          </c:dPt>
          <c:dPt>
            <c:idx val="1"/>
            <c:bubble3D val="0"/>
            <c:explosion val="16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4E68-42BE-8343-B309D7A67D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4E68-42BE-8343-B309D7A67D5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4E68-42BE-8343-B309D7A67D5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4E68-42BE-8343-B309D7A67D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Λασίθι!$G$2:$G$4</c:f>
              <c:strCache>
                <c:ptCount val="3"/>
                <c:pt idx="0">
                  <c:v>ΠΟΛΗ</c:v>
                </c:pt>
                <c:pt idx="1">
                  <c:v>ΒΟΑΚ</c:v>
                </c:pt>
                <c:pt idx="2">
                  <c:v>ΕΠΑΡΧ.ΔΙΚΤΥΟ</c:v>
                </c:pt>
              </c:strCache>
            </c:strRef>
          </c:cat>
          <c:val>
            <c:numRef>
              <c:f>Λασίθι!$H$2:$H$4</c:f>
              <c:numCache>
                <c:formatCode>General</c:formatCode>
                <c:ptCount val="3"/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E68-42BE-8343-B309D7A67D59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3500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gradFill>
        <a:gsLst>
          <a:gs pos="500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>
      <a:outerShdw blurRad="50800" dist="635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B/>
    </a:sp3d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>
                <a:solidFill>
                  <a:schemeClr val="tx1"/>
                </a:solidFill>
              </a:rPr>
              <a:t>ΜΗΝΑΣ</a:t>
            </a:r>
            <a:endParaRPr lang="en-US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5641890646874758"/>
          <c:y val="3.2407268223170159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154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Λασίθι!$G$10</c:f>
              <c:strCache>
                <c:ptCount val="1"/>
                <c:pt idx="0">
                  <c:v>ΜΗΝΑΣ</c:v>
                </c:pt>
              </c:strCache>
            </c:strRef>
          </c:tx>
          <c:explosion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9D65-4F6D-9C2C-430D2E41AC0F}"/>
              </c:ext>
            </c:extLst>
          </c:dPt>
          <c:dPt>
            <c:idx val="1"/>
            <c:bubble3D val="0"/>
            <c:explosion val="16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9D65-4F6D-9C2C-430D2E41AC0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9D65-4F6D-9C2C-430D2E41AC0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9D65-4F6D-9C2C-430D2E41AC0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9D65-4F6D-9C2C-430D2E41AC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Λασίθι!$G$11:$G$22</c:f>
              <c:strCache>
                <c:ptCount val="12"/>
                <c:pt idx="0">
                  <c:v>ΙΑΝΟΥΑΡΙΟΣ</c:v>
                </c:pt>
                <c:pt idx="1">
                  <c:v>ΦΕΒΡΟΥΑΡΙΟΣ</c:v>
                </c:pt>
                <c:pt idx="2">
                  <c:v>ΜΑΡΤΙΟΣ</c:v>
                </c:pt>
                <c:pt idx="3">
                  <c:v>ΑΠΡΙΛΙΟΣ</c:v>
                </c:pt>
                <c:pt idx="4">
                  <c:v>ΜΑΪΟΣ</c:v>
                </c:pt>
                <c:pt idx="5">
                  <c:v>ΙΟΥΝΙΟΣ</c:v>
                </c:pt>
                <c:pt idx="6">
                  <c:v>ΙΟΥΛΙΟΣ</c:v>
                </c:pt>
                <c:pt idx="7">
                  <c:v>ΑΥΓΟΥΣΤΟΣ</c:v>
                </c:pt>
                <c:pt idx="8">
                  <c:v>ΣΕΠΤΕΜΒΡΙΟΣ</c:v>
                </c:pt>
                <c:pt idx="9">
                  <c:v>ΟΚΤΩΒΡΙΟΣ</c:v>
                </c:pt>
                <c:pt idx="10">
                  <c:v>ΝΟΕΜΒΡΙΟΣ</c:v>
                </c:pt>
                <c:pt idx="11">
                  <c:v>ΔΕΚΕΜΒΡΙΟΣ</c:v>
                </c:pt>
              </c:strCache>
            </c:strRef>
          </c:cat>
          <c:val>
            <c:numRef>
              <c:f>Λασίθι!$H$11:$H$22</c:f>
              <c:numCache>
                <c:formatCode>General</c:formatCode>
                <c:ptCount val="12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D65-4F6D-9C2C-430D2E41AC0F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3500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gradFill>
        <a:gsLst>
          <a:gs pos="500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>
      <a:outerShdw blurRad="50800" dist="635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B/>
    </a:sp3d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>
                <a:solidFill>
                  <a:schemeClr val="tx1"/>
                </a:solidFill>
              </a:rPr>
              <a:t>ΩΡΑ</a:t>
            </a:r>
            <a:endParaRPr lang="en-US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5641890646874758"/>
          <c:y val="3.2407268223170159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154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Ηράκλειο!$J$1</c:f>
              <c:strCache>
                <c:ptCount val="1"/>
                <c:pt idx="0">
                  <c:v>ΩΡA</c:v>
                </c:pt>
              </c:strCache>
            </c:strRef>
          </c:tx>
          <c:explosion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265C-4742-9469-D629FA5E58A4}"/>
              </c:ext>
            </c:extLst>
          </c:dPt>
          <c:dPt>
            <c:idx val="1"/>
            <c:bubble3D val="0"/>
            <c:explosion val="16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265C-4742-9469-D629FA5E58A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265C-4742-9469-D629FA5E58A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265C-4742-9469-D629FA5E58A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265C-4742-9469-D629FA5E58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Ηράκλειο!$J$2:$J$7</c:f>
              <c:strCache>
                <c:ptCount val="6"/>
                <c:pt idx="0">
                  <c:v>07:00-09:00</c:v>
                </c:pt>
                <c:pt idx="1">
                  <c:v>09:00-13:00</c:v>
                </c:pt>
                <c:pt idx="2">
                  <c:v>13:00-17:00</c:v>
                </c:pt>
                <c:pt idx="3">
                  <c:v>17:00-21:00</c:v>
                </c:pt>
                <c:pt idx="4">
                  <c:v>21:00-24:00</c:v>
                </c:pt>
                <c:pt idx="5">
                  <c:v>00:00-07:00</c:v>
                </c:pt>
              </c:strCache>
            </c:strRef>
          </c:cat>
          <c:val>
            <c:numRef>
              <c:f>Ηράκλειο!$K$2:$K$7</c:f>
              <c:numCache>
                <c:formatCode>General</c:formatCode>
                <c:ptCount val="6"/>
                <c:pt idx="0">
                  <c:v>4</c:v>
                </c:pt>
                <c:pt idx="1">
                  <c:v>1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65C-4742-9469-D629FA5E58A4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3500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gradFill>
        <a:gsLst>
          <a:gs pos="500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>
      <a:outerShdw blurRad="50800" dist="635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B/>
    </a:sp3d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>
                <a:solidFill>
                  <a:schemeClr val="tx1"/>
                </a:solidFill>
              </a:rPr>
              <a:t>ΔΗΜΟΙ λασιθιου</a:t>
            </a:r>
            <a:endParaRPr lang="en-US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5641890646874758"/>
          <c:y val="3.2407268223170159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154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Λασίθι!$M$1</c:f>
              <c:strCache>
                <c:ptCount val="1"/>
                <c:pt idx="0">
                  <c:v>ΔΗΜΟΙ ΛΑΣΙΘΙΟΥ</c:v>
                </c:pt>
              </c:strCache>
            </c:strRef>
          </c:tx>
          <c:explosion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17F5-4E67-B2A4-5693CD695DB2}"/>
              </c:ext>
            </c:extLst>
          </c:dPt>
          <c:dPt>
            <c:idx val="1"/>
            <c:bubble3D val="0"/>
            <c:explosion val="16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17F5-4E67-B2A4-5693CD695DB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17F5-4E67-B2A4-5693CD695DB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17F5-4E67-B2A4-5693CD695DB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17F5-4E67-B2A4-5693CD695D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Λασίθι!$M$2:$M$5</c:f>
              <c:strCache>
                <c:ptCount val="4"/>
                <c:pt idx="0">
                  <c:v>ΟΡΟΠΕΔΙΟΥ</c:v>
                </c:pt>
                <c:pt idx="1">
                  <c:v>ΑΓΙΟΥ ΝΙΚΟΛΑΟΥ</c:v>
                </c:pt>
                <c:pt idx="2">
                  <c:v>ΣΗΤΕΙΑΣ</c:v>
                </c:pt>
                <c:pt idx="3">
                  <c:v>ΙΕΡΑΠΕΤΡΑΣ</c:v>
                </c:pt>
              </c:strCache>
            </c:strRef>
          </c:cat>
          <c:val>
            <c:numRef>
              <c:f>Λασίθι!$N$2:$N$5</c:f>
              <c:numCache>
                <c:formatCode>General</c:formatCode>
                <c:ptCount val="4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7F5-4E67-B2A4-5693CD695DB2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3500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gradFill>
        <a:gsLst>
          <a:gs pos="500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>
      <a:outerShdw blurRad="50800" dist="635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B/>
    </a:sp3d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>
                <a:solidFill>
                  <a:schemeClr val="tx1"/>
                </a:solidFill>
              </a:rPr>
              <a:t>ΚΑΤΗΓΟΡΙΑ</a:t>
            </a:r>
            <a:endParaRPr lang="en-US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5641890646874758"/>
          <c:y val="3.2407268223170159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154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Λασίθι!$A$1</c:f>
              <c:strCache>
                <c:ptCount val="1"/>
                <c:pt idx="0">
                  <c:v>ΚΑΤΗΓΟΡΙΑ</c:v>
                </c:pt>
              </c:strCache>
            </c:strRef>
          </c:tx>
          <c:explosion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A318-4248-89DF-4FE1EFD839ED}"/>
              </c:ext>
            </c:extLst>
          </c:dPt>
          <c:dPt>
            <c:idx val="1"/>
            <c:bubble3D val="0"/>
            <c:explosion val="16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318-4248-89DF-4FE1EFD839E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A318-4248-89DF-4FE1EFD839E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A318-4248-89DF-4FE1EFD839E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A318-4248-89DF-4FE1EFD839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Λασίθι!$A$2:$A$4</c:f>
              <c:strCache>
                <c:ptCount val="3"/>
                <c:pt idx="0">
                  <c:v>ΠΕΖΟΣ</c:v>
                </c:pt>
                <c:pt idx="1">
                  <c:v>ΕΠΙΒΑΤΕΣ</c:v>
                </c:pt>
                <c:pt idx="2">
                  <c:v>ΟΔΗΓΟΙ</c:v>
                </c:pt>
              </c:strCache>
            </c:strRef>
          </c:cat>
          <c:val>
            <c:numRef>
              <c:f>Λασίθι!$B$2:$B$4</c:f>
              <c:numCache>
                <c:formatCode>General</c:formatCode>
                <c:ptCount val="3"/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318-4248-89DF-4FE1EFD839ED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3500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gradFill>
        <a:gsLst>
          <a:gs pos="500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>
      <a:outerShdw blurRad="50800" dist="635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B/>
    </a:sp3d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>
                <a:solidFill>
                  <a:schemeClr val="tx1"/>
                </a:solidFill>
              </a:rPr>
              <a:t>ΦΥΛΟ</a:t>
            </a:r>
            <a:endParaRPr lang="en-US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4815966754155742"/>
          <c:y val="3.2407407407408786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154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Λασίθι!$A$9</c:f>
              <c:strCache>
                <c:ptCount val="1"/>
                <c:pt idx="0">
                  <c:v>ΦΥΛΟ</c:v>
                </c:pt>
              </c:strCache>
            </c:strRef>
          </c:tx>
          <c:explosion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AF41-4707-AB14-41403FD2B468}"/>
              </c:ext>
            </c:extLst>
          </c:dPt>
          <c:dPt>
            <c:idx val="1"/>
            <c:bubble3D val="0"/>
            <c:explosion val="16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F41-4707-AB14-41403FD2B46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AF41-4707-AB14-41403FD2B46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AF41-4707-AB14-41403FD2B46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AF41-4707-AB14-41403FD2B4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Ηράκλειο!$A$10:$A$11</c:f>
              <c:strCache>
                <c:ptCount val="2"/>
                <c:pt idx="0">
                  <c:v>ΑΝΔΡΕΣ</c:v>
                </c:pt>
                <c:pt idx="1">
                  <c:v>ΓΥΝΑΙΚΕΣ</c:v>
                </c:pt>
              </c:strCache>
            </c:strRef>
          </c:cat>
          <c:val>
            <c:numRef>
              <c:f>Λασίθι!$B$10:$B$11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F41-4707-AB14-41403FD2B468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3500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gradFill>
        <a:gsLst>
          <a:gs pos="500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>
      <a:outerShdw blurRad="50800" dist="635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B/>
    </a:sp3d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>
                <a:solidFill>
                  <a:schemeClr val="tx1"/>
                </a:solidFill>
              </a:rPr>
              <a:t>ΗΛΙΚΙΕΣ</a:t>
            </a:r>
            <a:endParaRPr lang="en-US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4815966754155742"/>
          <c:y val="3.2407407407408786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154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Λασίθι!$A$14</c:f>
              <c:strCache>
                <c:ptCount val="1"/>
                <c:pt idx="0">
                  <c:v>ΗΛΙΚΙΕΣ ΘΥΜΑΤΩΝ</c:v>
                </c:pt>
              </c:strCache>
            </c:strRef>
          </c:tx>
          <c:explosion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9002-4635-B89D-6B4437C39697}"/>
              </c:ext>
            </c:extLst>
          </c:dPt>
          <c:dPt>
            <c:idx val="1"/>
            <c:bubble3D val="0"/>
            <c:explosion val="16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9002-4635-B89D-6B4437C3969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9002-4635-B89D-6B4437C3969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9002-4635-B89D-6B4437C3969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9002-4635-B89D-6B4437C396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Λασίθι!$A$15:$A$19</c:f>
              <c:strCache>
                <c:ptCount val="5"/>
                <c:pt idx="0">
                  <c:v>0-17</c:v>
                </c:pt>
                <c:pt idx="1">
                  <c:v>18-25</c:v>
                </c:pt>
                <c:pt idx="2">
                  <c:v>26-35</c:v>
                </c:pt>
                <c:pt idx="3">
                  <c:v>36-55</c:v>
                </c:pt>
                <c:pt idx="4">
                  <c:v>55 +</c:v>
                </c:pt>
              </c:strCache>
            </c:strRef>
          </c:cat>
          <c:val>
            <c:numRef>
              <c:f>Λασίθι!$B$15:$B$19</c:f>
              <c:numCache>
                <c:formatCode>General</c:formatCode>
                <c:ptCount val="5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002-4635-B89D-6B4437C39697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3500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gradFill>
        <a:gsLst>
          <a:gs pos="500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>
      <a:outerShdw blurRad="50800" dist="635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B/>
    </a:sp3d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>
                <a:solidFill>
                  <a:schemeClr val="tx1"/>
                </a:solidFill>
              </a:rPr>
              <a:t>ΗΜΕΡΑ</a:t>
            </a:r>
            <a:endParaRPr lang="en-US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5641890646874758"/>
          <c:y val="3.2407268223170159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154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Λασίθι!$D$1</c:f>
              <c:strCache>
                <c:ptCount val="1"/>
                <c:pt idx="0">
                  <c:v>ΗΜΕΡΑ ΑΤΥΧΗΜΑΤΟΣ</c:v>
                </c:pt>
              </c:strCache>
            </c:strRef>
          </c:tx>
          <c:explosion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7068-4B40-89CC-B2BBEF2DDFF2}"/>
              </c:ext>
            </c:extLst>
          </c:dPt>
          <c:dPt>
            <c:idx val="1"/>
            <c:bubble3D val="0"/>
            <c:explosion val="16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7068-4B40-89CC-B2BBEF2DDFF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7068-4B40-89CC-B2BBEF2DDFF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7068-4B40-89CC-B2BBEF2DDFF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7068-4B40-89CC-B2BBEF2DDF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Λασίθι!$D$2:$D$8</c:f>
              <c:strCache>
                <c:ptCount val="7"/>
                <c:pt idx="0">
                  <c:v>ΔΕΥΤΕΡΑ</c:v>
                </c:pt>
                <c:pt idx="1">
                  <c:v>ΤΡΙΤΗ</c:v>
                </c:pt>
                <c:pt idx="2">
                  <c:v>ΤΕΤΑΡΤΗ</c:v>
                </c:pt>
                <c:pt idx="3">
                  <c:v>ΠΕΜΠΤΗ</c:v>
                </c:pt>
                <c:pt idx="4">
                  <c:v>ΠΑΡΑΣΚΕΥΗ</c:v>
                </c:pt>
                <c:pt idx="5">
                  <c:v>ΣΑΒΒΑΤΟ</c:v>
                </c:pt>
                <c:pt idx="6">
                  <c:v>ΚΥΡΙΑΚΗ</c:v>
                </c:pt>
              </c:strCache>
            </c:strRef>
          </c:cat>
          <c:val>
            <c:numRef>
              <c:f>Λασίθι!$E$2:$E$8</c:f>
              <c:numCache>
                <c:formatCode>General</c:formatCode>
                <c:ptCount val="7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68-4B40-89CC-B2BBEF2DDFF2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3500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gradFill>
        <a:gsLst>
          <a:gs pos="500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>
      <a:outerShdw blurRad="50800" dist="635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B/>
    </a:sp3d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>
                <a:solidFill>
                  <a:schemeClr val="tx1"/>
                </a:solidFill>
              </a:rPr>
              <a:t>ΟΧΗΜΑ</a:t>
            </a:r>
            <a:endParaRPr lang="en-US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4815966754155742"/>
          <c:y val="3.2407407407408786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154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Λασίθι!$D$11</c:f>
              <c:strCache>
                <c:ptCount val="1"/>
                <c:pt idx="0">
                  <c:v>OXHMA</c:v>
                </c:pt>
              </c:strCache>
            </c:strRef>
          </c:tx>
          <c:explosion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7236-40A7-8255-E121102ED3BF}"/>
              </c:ext>
            </c:extLst>
          </c:dPt>
          <c:dPt>
            <c:idx val="1"/>
            <c:bubble3D val="0"/>
            <c:explosion val="16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7236-40A7-8255-E121102ED3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7236-40A7-8255-E121102ED3B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7236-40A7-8255-E121102ED3B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7236-40A7-8255-E121102ED3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Λασίθι!$D$12:$D$17</c:f>
              <c:strCache>
                <c:ptCount val="6"/>
                <c:pt idx="0">
                  <c:v>ΜΟΤΟ</c:v>
                </c:pt>
                <c:pt idx="1">
                  <c:v>ΑΥΤΟΚΙΝΗΤΟ</c:v>
                </c:pt>
                <c:pt idx="2">
                  <c:v>ΠΟΔΗΛΑΤΟ</c:v>
                </c:pt>
                <c:pt idx="3">
                  <c:v>ΓΟΥΡΟΥΝΑ</c:v>
                </c:pt>
                <c:pt idx="4">
                  <c:v>ΤΡΑΚΤΕΡ</c:v>
                </c:pt>
                <c:pt idx="5">
                  <c:v>ΦΟΡΤΗΓΟ</c:v>
                </c:pt>
              </c:strCache>
            </c:strRef>
          </c:cat>
          <c:val>
            <c:numRef>
              <c:f>Λασίθι!$E$12:$E$17</c:f>
              <c:numCache>
                <c:formatCode>General</c:formatCode>
                <c:ptCount val="6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236-40A7-8255-E121102ED3BF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3500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gradFill>
        <a:gsLst>
          <a:gs pos="500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>
      <a:outerShdw blurRad="50800" dist="635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B/>
    </a:sp3d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>
                <a:solidFill>
                  <a:schemeClr val="tx1"/>
                </a:solidFill>
              </a:rPr>
              <a:t>ΗΜΕΡΑ</a:t>
            </a:r>
            <a:endParaRPr lang="en-US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5641890646874758"/>
          <c:y val="3.2407268223170159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154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Χανιά!$D$1</c:f>
              <c:strCache>
                <c:ptCount val="1"/>
                <c:pt idx="0">
                  <c:v>ΗΜΕΡΑ ΑΤΥΧΗΜΑΤΟΣ</c:v>
                </c:pt>
              </c:strCache>
            </c:strRef>
          </c:tx>
          <c:explosion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95AD-4255-AAF2-EE4C08F4DDE9}"/>
              </c:ext>
            </c:extLst>
          </c:dPt>
          <c:dPt>
            <c:idx val="1"/>
            <c:bubble3D val="0"/>
            <c:explosion val="16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95AD-4255-AAF2-EE4C08F4DD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95AD-4255-AAF2-EE4C08F4DD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95AD-4255-AAF2-EE4C08F4DDE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95AD-4255-AAF2-EE4C08F4DD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Χανιά!$D$2:$D$8</c:f>
              <c:strCache>
                <c:ptCount val="7"/>
                <c:pt idx="0">
                  <c:v>ΔΕΥΤΕΡΑ</c:v>
                </c:pt>
                <c:pt idx="1">
                  <c:v>ΤΡΙΤΗ</c:v>
                </c:pt>
                <c:pt idx="2">
                  <c:v>ΤΕΤΑΡΤΗ</c:v>
                </c:pt>
                <c:pt idx="3">
                  <c:v>ΠΕΜΠΤΗ</c:v>
                </c:pt>
                <c:pt idx="4">
                  <c:v>ΠΑΡΑΣΚΕΥΗ</c:v>
                </c:pt>
                <c:pt idx="5">
                  <c:v>ΣΑΒΒΑΤΟ</c:v>
                </c:pt>
                <c:pt idx="6">
                  <c:v>ΚΥΡΙΑΚΗ</c:v>
                </c:pt>
              </c:strCache>
            </c:strRef>
          </c:cat>
          <c:val>
            <c:numRef>
              <c:f>Χανιά!$E$2:$E$8</c:f>
              <c:numCache>
                <c:formatCode>General</c:formatCode>
                <c:ptCount val="7"/>
                <c:pt idx="2">
                  <c:v>1</c:v>
                </c:pt>
                <c:pt idx="4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AD-4255-AAF2-EE4C08F4DDE9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3500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gradFill>
        <a:gsLst>
          <a:gs pos="500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>
      <a:outerShdw blurRad="50800" dist="635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B/>
    </a:sp3d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>
                <a:solidFill>
                  <a:schemeClr val="tx1"/>
                </a:solidFill>
              </a:rPr>
              <a:t>ΤΥΠΟΣ</a:t>
            </a:r>
            <a:endParaRPr lang="en-US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4815966754155742"/>
          <c:y val="3.2407407407408786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154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Λασίθι!$D$20</c:f>
              <c:strCache>
                <c:ptCount val="1"/>
                <c:pt idx="0">
                  <c:v>ΤΥΠΟΣ ΑΤΥΧΗΜΑΤΟΣ</c:v>
                </c:pt>
              </c:strCache>
            </c:strRef>
          </c:tx>
          <c:explosion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891-4A05-90EB-65627AEE491B}"/>
              </c:ext>
            </c:extLst>
          </c:dPt>
          <c:dPt>
            <c:idx val="1"/>
            <c:bubble3D val="0"/>
            <c:explosion val="16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891-4A05-90EB-65627AEE49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B891-4A05-90EB-65627AEE49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B891-4A05-90EB-65627AEE49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B891-4A05-90EB-65627AEE49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Λασίθι!$D$21:$D$23</c:f>
              <c:strCache>
                <c:ptCount val="3"/>
                <c:pt idx="0">
                  <c:v>ΣΥΓΚΡΟΥΣΕΙΣ</c:v>
                </c:pt>
                <c:pt idx="1">
                  <c:v>ΠΑΡΑΣΥΡΣΗ</c:v>
                </c:pt>
                <c:pt idx="2">
                  <c:v>ΕΚΤΡΟΠΕΣ</c:v>
                </c:pt>
              </c:strCache>
            </c:strRef>
          </c:cat>
          <c:val>
            <c:numRef>
              <c:f>Λασίθι!$E$21:$E$23</c:f>
              <c:numCache>
                <c:formatCode>General</c:formatCode>
                <c:ptCount val="3"/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891-4A05-90EB-65627AEE491B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3500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gradFill>
        <a:gsLst>
          <a:gs pos="500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>
      <a:outerShdw blurRad="50800" dist="635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B/>
    </a:sp3d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>
                <a:solidFill>
                  <a:schemeClr val="tx1"/>
                </a:solidFill>
              </a:rPr>
              <a:t>ΚΑΤΗΓΟΡΙΑ</a:t>
            </a:r>
            <a:endParaRPr lang="en-US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5641890646874758"/>
          <c:y val="3.2407268223170159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154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'Σύνολα Κρήτης_v2'!$A$1:$B$1</c:f>
              <c:strCache>
                <c:ptCount val="1"/>
                <c:pt idx="0">
                  <c:v>ΚΑΤΗΓΟΡΙΑ</c:v>
                </c:pt>
              </c:strCache>
            </c:strRef>
          </c:tx>
          <c:explosion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7603-4862-8D65-1013623AFF62}"/>
              </c:ext>
            </c:extLst>
          </c:dPt>
          <c:dPt>
            <c:idx val="1"/>
            <c:bubble3D val="0"/>
            <c:explosion val="16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7603-4862-8D65-1013623AFF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7603-4862-8D65-1013623AFF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7603-4862-8D65-1013623AFF6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7603-4862-8D65-1013623AFF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'Σύνολα Κρήτης_v2'!$A$2:$A$4</c:f>
              <c:strCache>
                <c:ptCount val="3"/>
                <c:pt idx="0">
                  <c:v>ΠΕΖΟΣ</c:v>
                </c:pt>
                <c:pt idx="1">
                  <c:v>ΕΠΙΒΑΤΕΣ</c:v>
                </c:pt>
                <c:pt idx="2">
                  <c:v>ΟΔΗΓΟΙ</c:v>
                </c:pt>
              </c:strCache>
            </c:strRef>
          </c:cat>
          <c:val>
            <c:numRef>
              <c:f>'Σύνολα Κρήτης_v2'!$B$2:$B$4</c:f>
              <c:numCache>
                <c:formatCode>General</c:formatCode>
                <c:ptCount val="3"/>
                <c:pt idx="0">
                  <c:v>0</c:v>
                </c:pt>
                <c:pt idx="1">
                  <c:v>5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603-4862-8D65-1013623AFF62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3500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gradFill>
        <a:gsLst>
          <a:gs pos="500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>
      <a:outerShdw blurRad="50800" dist="635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B/>
    </a:sp3d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>
                <a:solidFill>
                  <a:schemeClr val="tx1"/>
                </a:solidFill>
              </a:rPr>
              <a:t>ΦΥΛΟ</a:t>
            </a:r>
            <a:endParaRPr lang="en-US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4815966754155742"/>
          <c:y val="3.2407407407408786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154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'Σύνολα Κρήτης_v2'!$A$9:$B$9</c:f>
              <c:strCache>
                <c:ptCount val="1"/>
                <c:pt idx="0">
                  <c:v>ΦΥΛΟ</c:v>
                </c:pt>
              </c:strCache>
            </c:strRef>
          </c:tx>
          <c:explosion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A5E6-499C-BF5F-41670D6294EB}"/>
              </c:ext>
            </c:extLst>
          </c:dPt>
          <c:dPt>
            <c:idx val="1"/>
            <c:bubble3D val="0"/>
            <c:explosion val="16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5E6-499C-BF5F-41670D6294E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A5E6-499C-BF5F-41670D6294E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A5E6-499C-BF5F-41670D6294E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A5E6-499C-BF5F-41670D6294E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'Σύνολα Κρήτης_v2'!$A$10:$A$11</c:f>
              <c:strCache>
                <c:ptCount val="2"/>
                <c:pt idx="0">
                  <c:v>ΑΝΔΡΕΣ</c:v>
                </c:pt>
                <c:pt idx="1">
                  <c:v>ΓΥΝΑΙΚΕΣ</c:v>
                </c:pt>
              </c:strCache>
            </c:strRef>
          </c:cat>
          <c:val>
            <c:numRef>
              <c:f>'Σύνολα Κρήτης_v2'!$B$10:$B$11</c:f>
              <c:numCache>
                <c:formatCode>General</c:formatCode>
                <c:ptCount val="2"/>
                <c:pt idx="0">
                  <c:v>13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5E6-499C-BF5F-41670D6294EB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3500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gradFill>
        <a:gsLst>
          <a:gs pos="500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>
      <a:outerShdw blurRad="50800" dist="635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B/>
    </a:sp3d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>
                <a:solidFill>
                  <a:schemeClr val="tx1"/>
                </a:solidFill>
              </a:rPr>
              <a:t>ΗΛΙΚΙΕΣ</a:t>
            </a:r>
            <a:endParaRPr lang="en-US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4815966754155742"/>
          <c:y val="3.2407407407408786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154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'Σύνολα Κρήτης_v2'!$A$14:$B$14</c:f>
              <c:strCache>
                <c:ptCount val="1"/>
                <c:pt idx="0">
                  <c:v>ΗΛΙΚΙΕΣ ΘΥΜΑΤΩΝ</c:v>
                </c:pt>
              </c:strCache>
            </c:strRef>
          </c:tx>
          <c:explosion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2950-4EF2-B867-AE5670EB0759}"/>
              </c:ext>
            </c:extLst>
          </c:dPt>
          <c:dPt>
            <c:idx val="1"/>
            <c:bubble3D val="0"/>
            <c:explosion val="16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2950-4EF2-B867-AE5670EB07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2950-4EF2-B867-AE5670EB075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2950-4EF2-B867-AE5670EB075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2950-4EF2-B867-AE5670EB07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'Σύνολα Κρήτης_v2'!$A$15:$A$19</c:f>
              <c:strCache>
                <c:ptCount val="5"/>
                <c:pt idx="0">
                  <c:v>0-17</c:v>
                </c:pt>
                <c:pt idx="1">
                  <c:v>18-25</c:v>
                </c:pt>
                <c:pt idx="2">
                  <c:v>26-35</c:v>
                </c:pt>
                <c:pt idx="3">
                  <c:v>36-55</c:v>
                </c:pt>
                <c:pt idx="4">
                  <c:v>55 +</c:v>
                </c:pt>
              </c:strCache>
            </c:strRef>
          </c:cat>
          <c:val>
            <c:numRef>
              <c:f>'Σύνολα Κρήτης_v2'!$B$15:$B$19</c:f>
              <c:numCache>
                <c:formatCode>General</c:formatCode>
                <c:ptCount val="5"/>
                <c:pt idx="0">
                  <c:v>0</c:v>
                </c:pt>
                <c:pt idx="1">
                  <c:v>5</c:v>
                </c:pt>
                <c:pt idx="2">
                  <c:v>1</c:v>
                </c:pt>
                <c:pt idx="3">
                  <c:v>5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950-4EF2-B867-AE5670EB0759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3500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gradFill>
        <a:gsLst>
          <a:gs pos="500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>
      <a:outerShdw blurRad="50800" dist="635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B/>
    </a:sp3d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>
                <a:solidFill>
                  <a:schemeClr val="tx1"/>
                </a:solidFill>
              </a:rPr>
              <a:t>ΗΜΕΡΑ</a:t>
            </a:r>
            <a:endParaRPr lang="en-US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5641890646874758"/>
          <c:y val="3.2407268223170159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154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'Σύνολα Κρήτης_v2'!$D$1:$E$1</c:f>
              <c:strCache>
                <c:ptCount val="1"/>
                <c:pt idx="0">
                  <c:v>ΗΜΕΡΑ ΑΤΥΧΗΜΑΤΟΣ</c:v>
                </c:pt>
              </c:strCache>
            </c:strRef>
          </c:tx>
          <c:explosion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95AD-4255-AAF2-EE4C08F4DDE9}"/>
              </c:ext>
            </c:extLst>
          </c:dPt>
          <c:dPt>
            <c:idx val="1"/>
            <c:bubble3D val="0"/>
            <c:explosion val="16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95AD-4255-AAF2-EE4C08F4DD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95AD-4255-AAF2-EE4C08F4DD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95AD-4255-AAF2-EE4C08F4DDE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95AD-4255-AAF2-EE4C08F4DD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'Σύνολα Κρήτης_v2'!$D$2:$D$8</c:f>
              <c:strCache>
                <c:ptCount val="7"/>
                <c:pt idx="0">
                  <c:v>ΔΕΥΤΕΡΑ</c:v>
                </c:pt>
                <c:pt idx="1">
                  <c:v>ΤΡΙΤΗ</c:v>
                </c:pt>
                <c:pt idx="2">
                  <c:v>ΤΕΤΑΡΤΗ</c:v>
                </c:pt>
                <c:pt idx="3">
                  <c:v>ΠΕΜΠΤΗ</c:v>
                </c:pt>
                <c:pt idx="4">
                  <c:v>ΠΑΡΑΣΚΕΥΗ</c:v>
                </c:pt>
                <c:pt idx="5">
                  <c:v>ΣΑΒΒΑΤΟ</c:v>
                </c:pt>
                <c:pt idx="6">
                  <c:v>ΚΥΡΙΑΚΗ</c:v>
                </c:pt>
              </c:strCache>
            </c:strRef>
          </c:cat>
          <c:val>
            <c:numRef>
              <c:f>'Σύνολα Κρήτης_v2'!$E$2:$E$8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6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AD-4255-AAF2-EE4C08F4DDE9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3500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gradFill>
        <a:gsLst>
          <a:gs pos="500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>
      <a:outerShdw blurRad="50800" dist="635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B/>
    </a:sp3d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>
                <a:solidFill>
                  <a:schemeClr val="tx1"/>
                </a:solidFill>
              </a:rPr>
              <a:t>ΟΧΗΜΑ</a:t>
            </a:r>
            <a:endParaRPr lang="en-US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4815966754155742"/>
          <c:y val="3.2407407407408786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154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'Σύνολα Κρήτης_v2'!$D$11:$E$11</c:f>
              <c:strCache>
                <c:ptCount val="1"/>
                <c:pt idx="0">
                  <c:v>OXHMA</c:v>
                </c:pt>
              </c:strCache>
            </c:strRef>
          </c:tx>
          <c:explosion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45BA-4290-ACD5-1ED037934248}"/>
              </c:ext>
            </c:extLst>
          </c:dPt>
          <c:dPt>
            <c:idx val="1"/>
            <c:bubble3D val="0"/>
            <c:explosion val="16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45BA-4290-ACD5-1ED03793424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45BA-4290-ACD5-1ED03793424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45BA-4290-ACD5-1ED03793424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45BA-4290-ACD5-1ED03793424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Χανιά!$D$12:$D$17</c:f>
              <c:strCache>
                <c:ptCount val="6"/>
                <c:pt idx="0">
                  <c:v>ΜΟΤΟ</c:v>
                </c:pt>
                <c:pt idx="1">
                  <c:v>ΑΥΤΟΚΙΝΗΤΟ</c:v>
                </c:pt>
                <c:pt idx="2">
                  <c:v>ΠΟΔΗΛΑΤΟ</c:v>
                </c:pt>
                <c:pt idx="3">
                  <c:v>ΓΟΥΡΟΥΝΑ</c:v>
                </c:pt>
                <c:pt idx="4">
                  <c:v>ΤΡΑΚΤΕΡ</c:v>
                </c:pt>
                <c:pt idx="5">
                  <c:v>ΦΟΡΤΗΓΟ</c:v>
                </c:pt>
              </c:strCache>
            </c:strRef>
          </c:cat>
          <c:val>
            <c:numRef>
              <c:f>'Σύνολα Κρήτης_v2'!$E$12:$E$17</c:f>
              <c:numCache>
                <c:formatCode>General</c:formatCode>
                <c:ptCount val="6"/>
                <c:pt idx="0">
                  <c:v>1</c:v>
                </c:pt>
                <c:pt idx="1">
                  <c:v>15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5BA-4290-ACD5-1ED037934248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3500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gradFill>
        <a:gsLst>
          <a:gs pos="500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>
      <a:outerShdw blurRad="50800" dist="635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B/>
    </a:sp3d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>
                <a:solidFill>
                  <a:schemeClr val="tx1"/>
                </a:solidFill>
              </a:rPr>
              <a:t>ΤΥΠΟΣ</a:t>
            </a:r>
            <a:endParaRPr lang="en-US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4815966754155742"/>
          <c:y val="3.2407407407408786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154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'Σύνολα Κρήτης_v2'!$D$20:$E$20</c:f>
              <c:strCache>
                <c:ptCount val="1"/>
                <c:pt idx="0">
                  <c:v>ΤΥΠΟΣ ΑΤΥΧΗΜΑΤΟΣ</c:v>
                </c:pt>
              </c:strCache>
            </c:strRef>
          </c:tx>
          <c:explosion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84EB-4A3A-B72D-5411262FA9A3}"/>
              </c:ext>
            </c:extLst>
          </c:dPt>
          <c:dPt>
            <c:idx val="1"/>
            <c:bubble3D val="0"/>
            <c:explosion val="16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84EB-4A3A-B72D-5411262FA9A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84EB-4A3A-B72D-5411262FA9A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84EB-4A3A-B72D-5411262FA9A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84EB-4A3A-B72D-5411262FA9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'Σύνολα Κρήτης_v2'!$D$21:$D$23</c:f>
              <c:strCache>
                <c:ptCount val="3"/>
                <c:pt idx="0">
                  <c:v>ΣΥΓΚΡΟΥΣΕΙΣ</c:v>
                </c:pt>
                <c:pt idx="1">
                  <c:v>ΠΑΡΑΣΥΡΣΗ</c:v>
                </c:pt>
                <c:pt idx="2">
                  <c:v>ΕΚΤΡΟΠΕΣ</c:v>
                </c:pt>
              </c:strCache>
            </c:strRef>
          </c:cat>
          <c:val>
            <c:numRef>
              <c:f>'Σύνολα Κρήτης_v2'!$E$21:$E$23</c:f>
              <c:numCache>
                <c:formatCode>General</c:formatCode>
                <c:ptCount val="3"/>
                <c:pt idx="0">
                  <c:v>10</c:v>
                </c:pt>
                <c:pt idx="1">
                  <c:v>1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4EB-4A3A-B72D-5411262FA9A3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3500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gradFill>
        <a:gsLst>
          <a:gs pos="500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>
      <a:outerShdw blurRad="50800" dist="635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B/>
    </a:sp3d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>
                <a:solidFill>
                  <a:schemeClr val="tx1"/>
                </a:solidFill>
              </a:rPr>
              <a:t>ΟΔΙΚΟ ΔΙΚΤΥΟ</a:t>
            </a:r>
            <a:endParaRPr lang="en-US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5641890646874758"/>
          <c:y val="3.2407268223170159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154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'Σύνολα Κρήτης_v2'!$G$1:$H$1</c:f>
              <c:strCache>
                <c:ptCount val="1"/>
                <c:pt idx="0">
                  <c:v>ΟΔΙΚΟ ΔΙΚΤΥΟ</c:v>
                </c:pt>
              </c:strCache>
            </c:strRef>
          </c:tx>
          <c:explosion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8DCD-4FC7-B7F5-9174DCAC545C}"/>
              </c:ext>
            </c:extLst>
          </c:dPt>
          <c:dPt>
            <c:idx val="1"/>
            <c:bubble3D val="0"/>
            <c:explosion val="16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8DCD-4FC7-B7F5-9174DCAC545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8DCD-4FC7-B7F5-9174DCAC545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8DCD-4FC7-B7F5-9174DCAC545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8DCD-4FC7-B7F5-9174DCAC54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Χανιά!$G$2:$G$4</c:f>
              <c:strCache>
                <c:ptCount val="3"/>
                <c:pt idx="0">
                  <c:v>ΠΟΛΗ</c:v>
                </c:pt>
                <c:pt idx="1">
                  <c:v>ΒΟΑΚ</c:v>
                </c:pt>
                <c:pt idx="2">
                  <c:v>ΕΠΑΡΧ.ΔΙΚΤΥΟ</c:v>
                </c:pt>
              </c:strCache>
            </c:strRef>
          </c:cat>
          <c:val>
            <c:numRef>
              <c:f>'Σύνολα Κρήτης_v2'!$H$2:$H$4</c:f>
              <c:numCache>
                <c:formatCode>General</c:formatCode>
                <c:ptCount val="3"/>
                <c:pt idx="0">
                  <c:v>5</c:v>
                </c:pt>
                <c:pt idx="1">
                  <c:v>1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DCD-4FC7-B7F5-9174DCAC545C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3500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gradFill>
        <a:gsLst>
          <a:gs pos="500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>
      <a:outerShdw blurRad="50800" dist="635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B/>
    </a:sp3d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>
                <a:solidFill>
                  <a:schemeClr val="tx1"/>
                </a:solidFill>
              </a:rPr>
              <a:t>ΜΗΝΑΣ</a:t>
            </a:r>
            <a:endParaRPr lang="en-US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5641890646874758"/>
          <c:y val="3.2407268223170159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154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'Σύνολα Κρήτης_v2'!$G$10:$H$10</c:f>
              <c:strCache>
                <c:ptCount val="1"/>
                <c:pt idx="0">
                  <c:v>ΜΗΝΑΣ</c:v>
                </c:pt>
              </c:strCache>
            </c:strRef>
          </c:tx>
          <c:explosion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AADA-4BED-8EC3-C6ECA8D7FF4C}"/>
              </c:ext>
            </c:extLst>
          </c:dPt>
          <c:dPt>
            <c:idx val="1"/>
            <c:bubble3D val="0"/>
            <c:explosion val="16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ADA-4BED-8EC3-C6ECA8D7FF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AADA-4BED-8EC3-C6ECA8D7FF4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AADA-4BED-8EC3-C6ECA8D7FF4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AADA-4BED-8EC3-C6ECA8D7FF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'Σύνολα Κρήτης_v2'!$G$11:$G$22</c:f>
              <c:strCache>
                <c:ptCount val="12"/>
                <c:pt idx="0">
                  <c:v>ΙΑΝΟΥΑΡΙΟΣ</c:v>
                </c:pt>
                <c:pt idx="1">
                  <c:v>ΦΕΒΡΟΥΑΡΙΟΣ</c:v>
                </c:pt>
                <c:pt idx="2">
                  <c:v>ΜΑΡΤΙΟΣ</c:v>
                </c:pt>
                <c:pt idx="3">
                  <c:v>ΑΠΡΙΛΙΟΣ</c:v>
                </c:pt>
                <c:pt idx="4">
                  <c:v>ΜΑΪΟΣ</c:v>
                </c:pt>
                <c:pt idx="5">
                  <c:v>ΙΟΥΝΙΟΣ</c:v>
                </c:pt>
                <c:pt idx="6">
                  <c:v>ΙΟΥΛΙΟΣ</c:v>
                </c:pt>
                <c:pt idx="7">
                  <c:v>ΑΥΓΟΥΣΤΟΣ</c:v>
                </c:pt>
                <c:pt idx="8">
                  <c:v>ΣΕΠΤΕΜΒΡΙΟΣ</c:v>
                </c:pt>
                <c:pt idx="9">
                  <c:v>ΟΚΤΩΒΡΙΟΣ</c:v>
                </c:pt>
                <c:pt idx="10">
                  <c:v>ΝΟΕΜΒΡΙΟΣ</c:v>
                </c:pt>
                <c:pt idx="11">
                  <c:v>ΔΕΚΕΜΒΡΙΟΣ</c:v>
                </c:pt>
              </c:strCache>
            </c:strRef>
          </c:cat>
          <c:val>
            <c:numRef>
              <c:f>'Σύνολα Κρήτης_v2'!$H$11:$H$22</c:f>
              <c:numCache>
                <c:formatCode>General</c:formatCode>
                <c:ptCount val="12"/>
                <c:pt idx="0">
                  <c:v>4</c:v>
                </c:pt>
                <c:pt idx="1">
                  <c:v>1</c:v>
                </c:pt>
                <c:pt idx="2">
                  <c:v>7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ADA-4BED-8EC3-C6ECA8D7FF4C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3500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gradFill>
        <a:gsLst>
          <a:gs pos="500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>
      <a:outerShdw blurRad="50800" dist="635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B/>
    </a:sp3d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>
                <a:solidFill>
                  <a:schemeClr val="tx1"/>
                </a:solidFill>
              </a:rPr>
              <a:t>ΩΡΑ</a:t>
            </a:r>
            <a:endParaRPr lang="en-US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5641890646874758"/>
          <c:y val="3.2407268223170159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154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'Σύνολα Κρήτης_v2'!$J$1:$K$1</c:f>
              <c:strCache>
                <c:ptCount val="1"/>
                <c:pt idx="0">
                  <c:v>ΩΡA</c:v>
                </c:pt>
              </c:strCache>
            </c:strRef>
          </c:tx>
          <c:explosion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5FB-43AC-8DEB-D058790E4390}"/>
              </c:ext>
            </c:extLst>
          </c:dPt>
          <c:dPt>
            <c:idx val="1"/>
            <c:bubble3D val="0"/>
            <c:explosion val="16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5FB-43AC-8DEB-D058790E43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B5FB-43AC-8DEB-D058790E43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B5FB-43AC-8DEB-D058790E43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B5FB-43AC-8DEB-D058790E439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'Σύνολα Κρήτης_v2'!$J$2:$J$7</c:f>
              <c:strCache>
                <c:ptCount val="6"/>
                <c:pt idx="0">
                  <c:v>07:00-09:00 </c:v>
                </c:pt>
                <c:pt idx="1">
                  <c:v>09:00-13:00</c:v>
                </c:pt>
                <c:pt idx="2">
                  <c:v>13:00-17:00</c:v>
                </c:pt>
                <c:pt idx="3">
                  <c:v>17:00-21:00</c:v>
                </c:pt>
                <c:pt idx="4">
                  <c:v>21:00-24:00</c:v>
                </c:pt>
                <c:pt idx="5">
                  <c:v>00:00-07:00</c:v>
                </c:pt>
              </c:strCache>
            </c:strRef>
          </c:cat>
          <c:val>
            <c:numRef>
              <c:f>'Σύνολα Κρήτης_v2'!$K$2:$K$7</c:f>
              <c:numCache>
                <c:formatCode>General</c:formatCode>
                <c:ptCount val="6"/>
                <c:pt idx="0">
                  <c:v>4</c:v>
                </c:pt>
                <c:pt idx="1">
                  <c:v>3</c:v>
                </c:pt>
                <c:pt idx="2">
                  <c:v>0</c:v>
                </c:pt>
                <c:pt idx="3">
                  <c:v>5</c:v>
                </c:pt>
                <c:pt idx="4">
                  <c:v>2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5FB-43AC-8DEB-D058790E4390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3500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gradFill>
        <a:gsLst>
          <a:gs pos="500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>
      <a:outerShdw blurRad="50800" dist="635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B/>
    </a:sp3d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>
                <a:solidFill>
                  <a:schemeClr val="tx1"/>
                </a:solidFill>
              </a:rPr>
              <a:t>ΟΧΗΜΑ</a:t>
            </a:r>
            <a:endParaRPr lang="en-US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4815966754155742"/>
          <c:y val="3.2407407407408786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154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Χανιά!$D$11</c:f>
              <c:strCache>
                <c:ptCount val="1"/>
                <c:pt idx="0">
                  <c:v>OXHMA</c:v>
                </c:pt>
              </c:strCache>
            </c:strRef>
          </c:tx>
          <c:explosion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45BA-4290-ACD5-1ED037934248}"/>
              </c:ext>
            </c:extLst>
          </c:dPt>
          <c:dPt>
            <c:idx val="1"/>
            <c:bubble3D val="0"/>
            <c:explosion val="16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45BA-4290-ACD5-1ED03793424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45BA-4290-ACD5-1ED03793424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45BA-4290-ACD5-1ED03793424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45BA-4290-ACD5-1ED03793424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Χανιά!$D$12:$D$17</c:f>
              <c:strCache>
                <c:ptCount val="6"/>
                <c:pt idx="0">
                  <c:v>ΜΟΤΟ</c:v>
                </c:pt>
                <c:pt idx="1">
                  <c:v>ΑΥΤΟΚΙΝΗΤΟ</c:v>
                </c:pt>
                <c:pt idx="2">
                  <c:v>ΠΟΔΗΛΑΤΟ</c:v>
                </c:pt>
                <c:pt idx="3">
                  <c:v>ΓΟΥΡΟΥΝΑ</c:v>
                </c:pt>
                <c:pt idx="4">
                  <c:v>ΤΡΑΚΤΕΡ</c:v>
                </c:pt>
                <c:pt idx="5">
                  <c:v>ΦΟΡΤΗΓΟ</c:v>
                </c:pt>
              </c:strCache>
            </c:strRef>
          </c:cat>
          <c:val>
            <c:numRef>
              <c:f>Χανιά!$E$12:$E$17</c:f>
              <c:numCache>
                <c:formatCode>General</c:formatCode>
                <c:ptCount val="6"/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5BA-4290-ACD5-1ED037934248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3500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gradFill>
        <a:gsLst>
          <a:gs pos="500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>
      <a:outerShdw blurRad="50800" dist="635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B/>
    </a:sp3d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>
                <a:solidFill>
                  <a:schemeClr val="tx1"/>
                </a:solidFill>
              </a:rPr>
              <a:t>ΝΟΜΟΙ</a:t>
            </a:r>
            <a:r>
              <a:rPr lang="el-GR" sz="1800" baseline="0">
                <a:solidFill>
                  <a:schemeClr val="tx1"/>
                </a:solidFill>
              </a:rPr>
              <a:t> ΚΡΗΤΗΣ</a:t>
            </a:r>
            <a:endParaRPr lang="en-US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5641890646874758"/>
          <c:y val="3.2407268223170159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154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'Σύνολα Κρήτης_v2'!$J$11</c:f>
              <c:strCache>
                <c:ptCount val="1"/>
              </c:strCache>
            </c:strRef>
          </c:tx>
          <c:explosion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5FB-43AC-8DEB-D058790E4390}"/>
              </c:ext>
            </c:extLst>
          </c:dPt>
          <c:dPt>
            <c:idx val="1"/>
            <c:bubble3D val="0"/>
            <c:explosion val="16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5FB-43AC-8DEB-D058790E43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B5FB-43AC-8DEB-D058790E43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B5FB-43AC-8DEB-D058790E43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B5FB-43AC-8DEB-D058790E439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'Σύνολα Κρήτης_v2'!$J$12:$J$15</c:f>
              <c:strCache>
                <c:ptCount val="4"/>
                <c:pt idx="0">
                  <c:v>Ν. Χανίων</c:v>
                </c:pt>
                <c:pt idx="1">
                  <c:v>Ν. Ρεθύμνου</c:v>
                </c:pt>
                <c:pt idx="2">
                  <c:v>Ν. Ηρακλείου</c:v>
                </c:pt>
                <c:pt idx="3">
                  <c:v>Ν. Λασιθίου</c:v>
                </c:pt>
              </c:strCache>
            </c:strRef>
          </c:cat>
          <c:val>
            <c:numRef>
              <c:f>'Σύνολα Κρήτης_v2'!$K$12:$K$15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12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5FB-43AC-8DEB-D058790E4390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3500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gradFill>
        <a:gsLst>
          <a:gs pos="500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>
      <a:outerShdw blurRad="50800" dist="635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B/>
    </a:sp3d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>
                <a:solidFill>
                  <a:schemeClr val="tx1"/>
                </a:solidFill>
              </a:rPr>
              <a:t>δημοι</a:t>
            </a:r>
            <a:r>
              <a:rPr lang="el-GR" sz="1800" baseline="0">
                <a:solidFill>
                  <a:schemeClr val="tx1"/>
                </a:solidFill>
              </a:rPr>
              <a:t> χανιων</a:t>
            </a:r>
            <a:endParaRPr lang="en-US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5641890646874758"/>
          <c:y val="3.2407268223170159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154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ΔΗΜΟΙ_ΚΡΗΤΗΣ_v2!$A$2</c:f>
              <c:strCache>
                <c:ptCount val="1"/>
                <c:pt idx="0">
                  <c:v>ΔΗΜΟΙ ΧΑΝΙΩΝ</c:v>
                </c:pt>
              </c:strCache>
            </c:strRef>
          </c:tx>
          <c:explosion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9F41-4ED5-A257-09D634899510}"/>
              </c:ext>
            </c:extLst>
          </c:dPt>
          <c:dPt>
            <c:idx val="1"/>
            <c:bubble3D val="0"/>
            <c:explosion val="16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9F41-4ED5-A257-09D63489951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9F41-4ED5-A257-09D63489951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9F41-4ED5-A257-09D63489951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9F41-4ED5-A257-09D63489951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ΔΗΜΟΙ_ΚΡΗΤΗΣ_v2!$A$3:$A$9</c:f>
              <c:strCache>
                <c:ptCount val="7"/>
                <c:pt idx="0">
                  <c:v>ΑΠΟΚΟΡΩΝΑ </c:v>
                </c:pt>
                <c:pt idx="1">
                  <c:v>ΓΑΥΔΟΥ</c:v>
                </c:pt>
                <c:pt idx="2">
                  <c:v>ΚΙΣΣΑΜΟΥ </c:v>
                </c:pt>
                <c:pt idx="3">
                  <c:v>ΠΛΑΤΑΝΙΑ</c:v>
                </c:pt>
                <c:pt idx="4">
                  <c:v>ΣΕΛΙΝΟΥ ΚΑΝΤΑΝΟΥ</c:v>
                </c:pt>
                <c:pt idx="5">
                  <c:v>ΣΦΑΚΙΩΝ</c:v>
                </c:pt>
                <c:pt idx="6">
                  <c:v>ΧΑΝΙΩΝ</c:v>
                </c:pt>
              </c:strCache>
            </c:strRef>
          </c:cat>
          <c:val>
            <c:numRef>
              <c:f>ΔΗΜΟΙ_ΚΡΗΤΗΣ_v2!$B$3:$B$9</c:f>
              <c:numCache>
                <c:formatCode>#""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F41-4ED5-A257-09D634899510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3500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gradFill>
        <a:gsLst>
          <a:gs pos="500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>
      <a:outerShdw blurRad="50800" dist="635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B/>
    </a:sp3d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>
                <a:solidFill>
                  <a:schemeClr val="tx1"/>
                </a:solidFill>
              </a:rPr>
              <a:t>δημοι</a:t>
            </a:r>
            <a:r>
              <a:rPr lang="el-GR" sz="1800" baseline="0">
                <a:solidFill>
                  <a:schemeClr val="tx1"/>
                </a:solidFill>
              </a:rPr>
              <a:t> ρεθυμνου</a:t>
            </a:r>
            <a:endParaRPr lang="en-US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5641890646874758"/>
          <c:y val="3.2407268223170159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154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ΔΗΜΟΙ_ΚΡΗΤΗΣ_v2!$D$2</c:f>
              <c:strCache>
                <c:ptCount val="1"/>
                <c:pt idx="0">
                  <c:v>ΔΗΜΟΙ ΡΕΘΥΜΝΟΥ</c:v>
                </c:pt>
              </c:strCache>
            </c:strRef>
          </c:tx>
          <c:explosion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924F-4DEE-9739-FF20403BB96C}"/>
              </c:ext>
            </c:extLst>
          </c:dPt>
          <c:dPt>
            <c:idx val="1"/>
            <c:bubble3D val="0"/>
            <c:explosion val="16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924F-4DEE-9739-FF20403BB9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924F-4DEE-9739-FF20403BB9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924F-4DEE-9739-FF20403BB96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924F-4DEE-9739-FF20403BB96C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ΔΗΜΟΙ_ΚΡΗΤΗΣ_v2!$D$3:$D$7</c:f>
              <c:strCache>
                <c:ptCount val="5"/>
                <c:pt idx="0">
                  <c:v>ΑΝΩΓΕΙΩΝ</c:v>
                </c:pt>
                <c:pt idx="1">
                  <c:v>ΡΕΘΥΜΝΟΥ</c:v>
                </c:pt>
                <c:pt idx="2">
                  <c:v>ΑΜΑΡΙΟΥ</c:v>
                </c:pt>
                <c:pt idx="3">
                  <c:v>ΑΓΙΟΥ ΒΑΣΙΛΕΙΟΥ</c:v>
                </c:pt>
                <c:pt idx="4">
                  <c:v>ΜΥΛΟΠΟΤΑΜΟΥ</c:v>
                </c:pt>
              </c:strCache>
            </c:strRef>
          </c:cat>
          <c:val>
            <c:numRef>
              <c:f>ΔΗΜΟΙ_ΚΡΗΤΗΣ_v2!$E$3:$E$7</c:f>
              <c:numCache>
                <c:formatCode>#""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24F-4DEE-9739-FF20403BB96C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gradFill>
      <a:gsLst>
        <a:gs pos="3500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gradFill>
        <a:gsLst>
          <a:gs pos="500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>
      <a:outerShdw blurRad="50800" dist="635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B/>
    </a:sp3d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>
                <a:solidFill>
                  <a:schemeClr val="tx1"/>
                </a:solidFill>
              </a:rPr>
              <a:t>δημοι</a:t>
            </a:r>
            <a:r>
              <a:rPr lang="el-GR" sz="1800" baseline="0">
                <a:solidFill>
                  <a:schemeClr val="tx1"/>
                </a:solidFill>
              </a:rPr>
              <a:t> ηρακλειου</a:t>
            </a:r>
            <a:endParaRPr lang="en-US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5641890646874758"/>
          <c:y val="3.2407268223170159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154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ΔΗΜΟΙ_ΚΡΗΤΗΣ_v2!$G$2</c:f>
              <c:strCache>
                <c:ptCount val="1"/>
                <c:pt idx="0">
                  <c:v>ΔΗΜΟΙ ΗΡΑΚΛΕΙΟΥ</c:v>
                </c:pt>
              </c:strCache>
            </c:strRef>
          </c:tx>
          <c:explosion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2B07-45FE-82D8-C2EDB08F02E6}"/>
              </c:ext>
            </c:extLst>
          </c:dPt>
          <c:dPt>
            <c:idx val="1"/>
            <c:bubble3D val="0"/>
            <c:explosion val="16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2B07-45FE-82D8-C2EDB08F02E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2B07-45FE-82D8-C2EDB08F02E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2B07-45FE-82D8-C2EDB08F02E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2B07-45FE-82D8-C2EDB08F02E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ΔΗΜΟΙ_ΚΡΗΤΗΣ_v2!$G$3:$G$10</c:f>
              <c:strCache>
                <c:ptCount val="8"/>
                <c:pt idx="0">
                  <c:v>ΑΡΧΑΝΩΝ ΑΣΤΕΡΟΥΣΙΩΝ</c:v>
                </c:pt>
                <c:pt idx="1">
                  <c:v>ΒΙΑΝΝΟΥ</c:v>
                </c:pt>
                <c:pt idx="2">
                  <c:v>ΓΟΡΤΥΝΑΣ</c:v>
                </c:pt>
                <c:pt idx="3">
                  <c:v>ΗΡΑΚΛΕΙΟΥ </c:v>
                </c:pt>
                <c:pt idx="4">
                  <c:v>ΜΑΛΕΒΙΖΙΟΥ</c:v>
                </c:pt>
                <c:pt idx="5">
                  <c:v>ΜΙΝΩΑ ΠΕΔΙΑΔΟΣ</c:v>
                </c:pt>
                <c:pt idx="6">
                  <c:v>ΦΑΙΣΤΟΥ</c:v>
                </c:pt>
                <c:pt idx="7">
                  <c:v>ΧΕΡΣΟΝΗΣΟΥ </c:v>
                </c:pt>
              </c:strCache>
            </c:strRef>
          </c:cat>
          <c:val>
            <c:numRef>
              <c:f>ΔΗΜΟΙ_ΚΡΗΤΗΣ_v2!$H$3:$H$10</c:f>
              <c:numCache>
                <c:formatCode>#""</c:formatCode>
                <c:ptCount val="8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B07-45FE-82D8-C2EDB08F02E6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3500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gradFill>
        <a:gsLst>
          <a:gs pos="500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>
      <a:outerShdw blurRad="50800" dist="635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B/>
    </a:sp3d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>
                <a:solidFill>
                  <a:schemeClr val="tx1"/>
                </a:solidFill>
              </a:rPr>
              <a:t>δημοι</a:t>
            </a:r>
            <a:r>
              <a:rPr lang="el-GR" sz="1800" baseline="0">
                <a:solidFill>
                  <a:schemeClr val="tx1"/>
                </a:solidFill>
              </a:rPr>
              <a:t> λασιθιου</a:t>
            </a:r>
            <a:endParaRPr lang="en-US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5641890646874758"/>
          <c:y val="3.2407268223170159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154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ΔΗΜΟΙ_ΚΡΗΤΗΣ_v2!$J$2</c:f>
              <c:strCache>
                <c:ptCount val="1"/>
                <c:pt idx="0">
                  <c:v>ΔΗΜΟΙ ΛΑΣΙΘΙΟΥ</c:v>
                </c:pt>
              </c:strCache>
            </c:strRef>
          </c:tx>
          <c:explosion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5447-4BD3-92CA-C78C8C25AD4B}"/>
              </c:ext>
            </c:extLst>
          </c:dPt>
          <c:dPt>
            <c:idx val="1"/>
            <c:bubble3D val="0"/>
            <c:explosion val="16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5447-4BD3-92CA-C78C8C25AD4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5447-4BD3-92CA-C78C8C25AD4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5447-4BD3-92CA-C78C8C25AD4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5447-4BD3-92CA-C78C8C25AD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ΔΗΜΟΙ_ΚΡΗΤΗΣ_v2!$J$3:$J$6</c:f>
              <c:strCache>
                <c:ptCount val="4"/>
                <c:pt idx="0">
                  <c:v>ΟΡΟΠΕΔΙΟΥ</c:v>
                </c:pt>
                <c:pt idx="1">
                  <c:v>ΑΓΙΟΥ ΝΙΚΟΛΑΟΥ</c:v>
                </c:pt>
                <c:pt idx="2">
                  <c:v>ΣΗΤΕΙΑΣ</c:v>
                </c:pt>
                <c:pt idx="3">
                  <c:v>ΙΕΡΑΠΕΤΡΑΣ</c:v>
                </c:pt>
              </c:strCache>
            </c:strRef>
          </c:cat>
          <c:val>
            <c:numRef>
              <c:f>ΔΗΜΟΙ_ΚΡΗΤΗΣ_v2!$K$3:$K$6</c:f>
              <c:numCache>
                <c:formatCode>#""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447-4BD3-92CA-C78C8C25AD4B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3500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gradFill>
        <a:gsLst>
          <a:gs pos="500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>
      <a:outerShdw blurRad="50800" dist="635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B/>
    </a:sp3d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 b="1">
                <a:solidFill>
                  <a:schemeClr val="tx1"/>
                </a:solidFill>
              </a:rPr>
              <a:t>ΑΤΥΧΗΜΑΤΑ</a:t>
            </a:r>
            <a:r>
              <a:rPr lang="el-GR" sz="1800" b="1" baseline="0">
                <a:solidFill>
                  <a:schemeClr val="tx1"/>
                </a:solidFill>
              </a:rPr>
              <a:t> ΣΕ ΔΗΜΟΥΣ ΤΟΥ Ν. ΧΑΝΙΩΝ</a:t>
            </a:r>
            <a:endParaRPr lang="en-US" sz="18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tx>
            <c:strRef>
              <c:f>ΔΗΜΟΙ_ΚΡΗΤΗΣ!$A$2</c:f>
              <c:strCache>
                <c:ptCount val="1"/>
                <c:pt idx="0">
                  <c:v>ΔΗΜΟΙ ΧΑΝΙΩΝ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CF9B-441D-B7BF-A3BA2B07A77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CF9B-441D-B7BF-A3BA2B07A77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CF9B-441D-B7BF-A3BA2B07A77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CF9B-441D-B7BF-A3BA2B07A77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CF9B-441D-B7BF-A3BA2B07A77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CF9B-441D-B7BF-A3BA2B07A773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CF9B-441D-B7BF-A3BA2B07A773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CF9B-441D-B7BF-A3BA2B07A773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CF9B-441D-B7BF-A3BA2B07A773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CF9B-441D-B7BF-A3BA2B07A773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CF9B-441D-B7BF-A3BA2B07A773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CF9B-441D-B7BF-A3BA2B07A773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ΔΗΜΟΙ_ΚΡΗΤΗΣ!$A$3:$A$9</c:f>
              <c:strCache>
                <c:ptCount val="7"/>
                <c:pt idx="0">
                  <c:v>ΑΠΟΚΟΡΩΝΑ </c:v>
                </c:pt>
                <c:pt idx="1">
                  <c:v>ΓΑΥΔΟΥ</c:v>
                </c:pt>
                <c:pt idx="2">
                  <c:v>ΚΙΣΣΑΜΟΥ </c:v>
                </c:pt>
                <c:pt idx="3">
                  <c:v>ΠΛΑΤΑΝΙΑ</c:v>
                </c:pt>
                <c:pt idx="4">
                  <c:v>ΣΕΛΙΝΟΥ ΚΑΝΤΑΝΟΥ</c:v>
                </c:pt>
                <c:pt idx="5">
                  <c:v>ΣΦΑΚΙΩΝ</c:v>
                </c:pt>
                <c:pt idx="6">
                  <c:v>ΧΑΝΙΩΝ</c:v>
                </c:pt>
              </c:strCache>
            </c:strRef>
          </c:cat>
          <c:val>
            <c:numRef>
              <c:f>ΔΗΜΟΙ_ΚΡΗΤΗΣ!$B$3:$B$9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CF9B-441D-B7BF-A3BA2B07A7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53050496"/>
        <c:axId val="153052288"/>
        <c:axId val="0"/>
      </c:bar3DChart>
      <c:catAx>
        <c:axId val="153050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53052288"/>
        <c:crosses val="autoZero"/>
        <c:auto val="1"/>
        <c:lblAlgn val="ctr"/>
        <c:lblOffset val="100"/>
        <c:noMultiLvlLbl val="0"/>
      </c:catAx>
      <c:valAx>
        <c:axId val="153052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53050496"/>
        <c:crosses val="autoZero"/>
        <c:crossBetween val="between"/>
      </c:valAx>
      <c:spPr>
        <a:noFill/>
        <a:ln>
          <a:solidFill>
            <a:schemeClr val="accent1"/>
          </a:solidFill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635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 b="1">
                <a:solidFill>
                  <a:schemeClr val="tx1"/>
                </a:solidFill>
              </a:rPr>
              <a:t>ΑΤΥΧΗΜΑΤΑ</a:t>
            </a:r>
            <a:r>
              <a:rPr lang="el-GR" sz="1800" b="1" baseline="0">
                <a:solidFill>
                  <a:schemeClr val="tx1"/>
                </a:solidFill>
              </a:rPr>
              <a:t> ΣΕ ΔΗΜΟΥΣ ΤΟΥ Ν. ΡΕΘΥΜΝΟΥ</a:t>
            </a:r>
            <a:endParaRPr lang="en-US" sz="18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tx>
            <c:strRef>
              <c:f>ΔΗΜΟΙ_ΚΡΗΤΗΣ!$D$2</c:f>
              <c:strCache>
                <c:ptCount val="1"/>
                <c:pt idx="0">
                  <c:v>ΔΗΜΟΙ ΡΕΘΥΜΝΟΥ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B14-4905-83EC-B1A76CC06D1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B14-4905-83EC-B1A76CC06D1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B14-4905-83EC-B1A76CC06D1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B14-4905-83EC-B1A76CC06D1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B14-4905-83EC-B1A76CC06D1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4B14-4905-83EC-B1A76CC06D10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4B14-4905-83EC-B1A76CC06D10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4B14-4905-83EC-B1A76CC06D10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4B14-4905-83EC-B1A76CC06D10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4B14-4905-83EC-B1A76CC06D10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4B14-4905-83EC-B1A76CC06D10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4B14-4905-83EC-B1A76CC06D10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ΔΗΜΟΙ_ΚΡΗΤΗΣ!$D$3:$D$7</c:f>
              <c:strCache>
                <c:ptCount val="5"/>
                <c:pt idx="0">
                  <c:v>ΑΝΩΓΕΙΩΝ</c:v>
                </c:pt>
                <c:pt idx="1">
                  <c:v>ΡΕΘΥΜΝΟΥ</c:v>
                </c:pt>
                <c:pt idx="2">
                  <c:v>ΑΜΑΡΙΟΥ</c:v>
                </c:pt>
                <c:pt idx="3">
                  <c:v>ΑΓΙΟΥ ΒΑΣΙΛΕΙΟΥ</c:v>
                </c:pt>
                <c:pt idx="4">
                  <c:v>ΜΥΛΟΠΟΤΑΜΟΥ</c:v>
                </c:pt>
              </c:strCache>
            </c:strRef>
          </c:cat>
          <c:val>
            <c:numRef>
              <c:f>ΔΗΜΟΙ_ΚΡΗΤΗΣ!$E$3:$E$7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4B14-4905-83EC-B1A76CC06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53103360"/>
        <c:axId val="153105152"/>
        <c:axId val="0"/>
      </c:bar3DChart>
      <c:catAx>
        <c:axId val="153103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53105152"/>
        <c:crosses val="autoZero"/>
        <c:auto val="1"/>
        <c:lblAlgn val="ctr"/>
        <c:lblOffset val="100"/>
        <c:noMultiLvlLbl val="0"/>
      </c:catAx>
      <c:valAx>
        <c:axId val="153105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53103360"/>
        <c:crosses val="autoZero"/>
        <c:crossBetween val="between"/>
      </c:valAx>
      <c:spPr>
        <a:noFill/>
        <a:ln>
          <a:solidFill>
            <a:schemeClr val="accent1"/>
          </a:solidFill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635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 b="1">
                <a:solidFill>
                  <a:schemeClr val="tx1"/>
                </a:solidFill>
              </a:rPr>
              <a:t>ΑΤΥΧΗΜΑΤΑ</a:t>
            </a:r>
            <a:r>
              <a:rPr lang="el-GR" sz="1800" b="1" baseline="0">
                <a:solidFill>
                  <a:schemeClr val="tx1"/>
                </a:solidFill>
              </a:rPr>
              <a:t> ΣΕ ΔΗΜΟΥΣ ΤΟΥ Ν. ΗΡΑΚΛΕΙΟΥ</a:t>
            </a:r>
            <a:endParaRPr lang="en-US" sz="18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tx>
            <c:strRef>
              <c:f>ΔΗΜΟΙ_ΚΡΗΤΗΣ!$G$2</c:f>
              <c:strCache>
                <c:ptCount val="1"/>
                <c:pt idx="0">
                  <c:v>ΔΗΜΟΙ ΗΡΑΚΛΕΙΟΥ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D5B-4E26-94CA-9D4C5510914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D5B-4E26-94CA-9D4C5510914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D5B-4E26-94CA-9D4C5510914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D5B-4E26-94CA-9D4C5510914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D5B-4E26-94CA-9D4C5510914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7D5B-4E26-94CA-9D4C55109146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7D5B-4E26-94CA-9D4C55109146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7D5B-4E26-94CA-9D4C55109146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7D5B-4E26-94CA-9D4C55109146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7D5B-4E26-94CA-9D4C55109146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7D5B-4E26-94CA-9D4C55109146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7D5B-4E26-94CA-9D4C55109146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ΔΗΜΟΙ_ΚΡΗΤΗΣ!$G$3:$G$10</c:f>
              <c:strCache>
                <c:ptCount val="8"/>
                <c:pt idx="0">
                  <c:v>ΑΡΧΑΝΩΝ ΑΣΤΕΡΟΥΣΙΩΝ</c:v>
                </c:pt>
                <c:pt idx="1">
                  <c:v>ΒΙΑΝΝΟΥ</c:v>
                </c:pt>
                <c:pt idx="2">
                  <c:v>ΓΟΡΤΥΝΑΣ</c:v>
                </c:pt>
                <c:pt idx="3">
                  <c:v>ΗΡΑΚΛΕΙΟΥ </c:v>
                </c:pt>
                <c:pt idx="4">
                  <c:v>ΜΑΛΕΒΙΖΙΟΥ</c:v>
                </c:pt>
                <c:pt idx="5">
                  <c:v>ΜΙΝΩΑ ΠΕΔΙΑΔΟΣ</c:v>
                </c:pt>
                <c:pt idx="6">
                  <c:v>ΦΑΙΣΤΟΥ</c:v>
                </c:pt>
                <c:pt idx="7">
                  <c:v>ΧΕΡΣΟΝΗΣΟΥ </c:v>
                </c:pt>
              </c:strCache>
            </c:strRef>
          </c:cat>
          <c:val>
            <c:numRef>
              <c:f>ΔΗΜΟΙ_ΚΡΗΤΗΣ!$H$3:$H$10</c:f>
              <c:numCache>
                <c:formatCode>General</c:formatCode>
                <c:ptCount val="8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7D5B-4E26-94CA-9D4C55109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53176704"/>
        <c:axId val="153182592"/>
        <c:axId val="0"/>
      </c:bar3DChart>
      <c:catAx>
        <c:axId val="15317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53182592"/>
        <c:crosses val="autoZero"/>
        <c:auto val="1"/>
        <c:lblAlgn val="ctr"/>
        <c:lblOffset val="100"/>
        <c:noMultiLvlLbl val="0"/>
      </c:catAx>
      <c:valAx>
        <c:axId val="1531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53176704"/>
        <c:crosses val="autoZero"/>
        <c:crossBetween val="between"/>
      </c:valAx>
      <c:spPr>
        <a:noFill/>
        <a:ln>
          <a:solidFill>
            <a:schemeClr val="accent1"/>
          </a:solidFill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635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 b="1">
                <a:solidFill>
                  <a:schemeClr val="tx1"/>
                </a:solidFill>
              </a:rPr>
              <a:t>ΑΤΥΧΗΜΑΤΑ</a:t>
            </a:r>
            <a:r>
              <a:rPr lang="el-GR" sz="1800" b="1" baseline="0">
                <a:solidFill>
                  <a:schemeClr val="tx1"/>
                </a:solidFill>
              </a:rPr>
              <a:t> ΣΕ ΔΗΜΟΥΣ ΤΟΥ Ν. ΛΑΣΙΘΙΟΥ</a:t>
            </a:r>
            <a:endParaRPr lang="en-US" sz="18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tx>
            <c:strRef>
              <c:f>ΔΗΜΟΙ_ΚΡΗΤΗΣ!$J$2</c:f>
              <c:strCache>
                <c:ptCount val="1"/>
                <c:pt idx="0">
                  <c:v>ΔΗΜΟΙ ΛΑΣΙΘΙΟΥ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AE31-4E67-8560-446507B4E56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AE31-4E67-8560-446507B4E56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AE31-4E67-8560-446507B4E56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AE31-4E67-8560-446507B4E56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AE31-4E67-8560-446507B4E56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AE31-4E67-8560-446507B4E56D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AE31-4E67-8560-446507B4E56D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AE31-4E67-8560-446507B4E56D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AE31-4E67-8560-446507B4E56D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AE31-4E67-8560-446507B4E56D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AE31-4E67-8560-446507B4E56D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AE31-4E67-8560-446507B4E56D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ΔΗΜΟΙ_ΚΡΗΤΗΣ!$J$3:$J$6</c:f>
              <c:strCache>
                <c:ptCount val="4"/>
                <c:pt idx="0">
                  <c:v>ΟΡΟΠΕΔΙΟΥ</c:v>
                </c:pt>
                <c:pt idx="1">
                  <c:v>ΑΓΙΟΥ ΝΙΚΟΛΑΟΥ</c:v>
                </c:pt>
                <c:pt idx="2">
                  <c:v>ΣΗΤΕΙΑΣ</c:v>
                </c:pt>
                <c:pt idx="3">
                  <c:v>ΙΕΡΑΠΕΤΡΑΣ</c:v>
                </c:pt>
              </c:strCache>
            </c:strRef>
          </c:cat>
          <c:val>
            <c:numRef>
              <c:f>ΔΗΜΟΙ_ΚΡΗΤΗΣ!$K$3:$K$6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AE31-4E67-8560-446507B4E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53311488"/>
        <c:axId val="153321472"/>
        <c:axId val="0"/>
      </c:bar3DChart>
      <c:catAx>
        <c:axId val="153311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53321472"/>
        <c:crosses val="autoZero"/>
        <c:auto val="1"/>
        <c:lblAlgn val="ctr"/>
        <c:lblOffset val="100"/>
        <c:noMultiLvlLbl val="0"/>
      </c:catAx>
      <c:valAx>
        <c:axId val="153321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53311488"/>
        <c:crosses val="autoZero"/>
        <c:crossBetween val="between"/>
      </c:valAx>
      <c:spPr>
        <a:noFill/>
        <a:ln>
          <a:solidFill>
            <a:schemeClr val="accent1"/>
          </a:solidFill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635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>
                <a:solidFill>
                  <a:schemeClr val="tx1"/>
                </a:solidFill>
              </a:rPr>
              <a:t>ΚΑΤΗΓΟΡΙΑ</a:t>
            </a:r>
            <a:r>
              <a:rPr lang="el-GR" sz="1800" baseline="0">
                <a:solidFill>
                  <a:schemeClr val="tx1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 baseline="0">
                <a:solidFill>
                  <a:schemeClr val="tx1"/>
                </a:solidFill>
              </a:rPr>
              <a:t>ΕΜΠΛΕΚΟΜΕΝΟΥ</a:t>
            </a:r>
            <a:endParaRPr lang="en-US" sz="1800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224E-4E57-92F7-CD22354794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224E-4E57-92F7-CD223547945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224E-4E57-92F7-CD22354794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'Σύνολα Κρήτης'!$A$2:$A$4</c:f>
              <c:strCache>
                <c:ptCount val="3"/>
                <c:pt idx="0">
                  <c:v>ΠΕΖΟΣ</c:v>
                </c:pt>
                <c:pt idx="1">
                  <c:v>ΕΠΙΒΑΤΕΣ</c:v>
                </c:pt>
                <c:pt idx="2">
                  <c:v>ΟΔΗΓΟΙ</c:v>
                </c:pt>
              </c:strCache>
            </c:strRef>
          </c:cat>
          <c:val>
            <c:numRef>
              <c:f>'Σύνολα Κρήτης'!$B$2:$B$4</c:f>
              <c:numCache>
                <c:formatCode>General</c:formatCode>
                <c:ptCount val="3"/>
                <c:pt idx="0">
                  <c:v>0</c:v>
                </c:pt>
                <c:pt idx="1">
                  <c:v>5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4E-4E57-92F7-CD223547945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 flip="none" rotWithShape="1"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  <a:tileRect/>
    </a:gradFill>
    <a:ln w="15875" cap="flat" cmpd="sng" algn="ctr">
      <a:noFill/>
      <a:round/>
    </a:ln>
    <a:effectLst>
      <a:outerShdw blurRad="50800" dist="63500" dir="5400000" algn="t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>
                <a:solidFill>
                  <a:schemeClr val="tx1"/>
                </a:solidFill>
              </a:rPr>
              <a:t>ΤΥΠΟΣ</a:t>
            </a:r>
            <a:endParaRPr lang="en-US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4815966754155742"/>
          <c:y val="3.2407407407408786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154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Χανιά!$D$20</c:f>
              <c:strCache>
                <c:ptCount val="1"/>
                <c:pt idx="0">
                  <c:v>ΤΥΠΟΣ ΑΤΥΧΗΜΑΤΟΣ</c:v>
                </c:pt>
              </c:strCache>
            </c:strRef>
          </c:tx>
          <c:explosion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84EB-4A3A-B72D-5411262FA9A3}"/>
              </c:ext>
            </c:extLst>
          </c:dPt>
          <c:dPt>
            <c:idx val="1"/>
            <c:bubble3D val="0"/>
            <c:explosion val="16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84EB-4A3A-B72D-5411262FA9A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84EB-4A3A-B72D-5411262FA9A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84EB-4A3A-B72D-5411262FA9A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84EB-4A3A-B72D-5411262FA9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Χανιά!$D$21:$D$23</c:f>
              <c:strCache>
                <c:ptCount val="3"/>
                <c:pt idx="0">
                  <c:v>ΣΥΓΚΡΟΥΣΕΙΣ</c:v>
                </c:pt>
                <c:pt idx="1">
                  <c:v>ΠΑΡΑΣΥΡΣΕΙΣ</c:v>
                </c:pt>
                <c:pt idx="2">
                  <c:v>ΕΚΤΡΟΠΕΣ</c:v>
                </c:pt>
              </c:strCache>
            </c:strRef>
          </c:cat>
          <c:val>
            <c:numRef>
              <c:f>Χανιά!$E$21:$E$23</c:f>
              <c:numCache>
                <c:formatCode>General</c:formatCode>
                <c:ptCount val="3"/>
                <c:pt idx="0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4EB-4A3A-B72D-5411262FA9A3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3500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gradFill>
        <a:gsLst>
          <a:gs pos="500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>
      <a:outerShdw blurRad="50800" dist="635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B/>
    </a:sp3d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>
                <a:solidFill>
                  <a:schemeClr val="tx1"/>
                </a:solidFill>
              </a:rPr>
              <a:t>ΚΑΤΗΓΟΡΙΑ</a:t>
            </a:r>
            <a:r>
              <a:rPr lang="el-GR" sz="1800" baseline="0">
                <a:solidFill>
                  <a:schemeClr val="tx1"/>
                </a:solidFill>
              </a:rPr>
              <a:t> ΟΧΗΜΑΤΟΣ</a:t>
            </a:r>
            <a:endParaRPr lang="en-US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6660411198600181"/>
          <c:y val="2.77777777777797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view3D>
      <c:rotX val="30"/>
      <c:rotY val="17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CF23-43A1-9C5A-647B314AFFF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CF23-43A1-9C5A-647B314AFFF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CF23-43A1-9C5A-647B314AFFF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CF23-43A1-9C5A-647B314AFFF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CF23-43A1-9C5A-647B314AFFF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CF23-43A1-9C5A-647B314AFFF5}"/>
              </c:ext>
            </c:extLst>
          </c:dPt>
          <c:dLbls>
            <c:dLbl>
              <c:idx val="0"/>
              <c:layout>
                <c:manualLayout>
                  <c:x val="0.14041819772529218"/>
                  <c:y val="-0.31692011644509532"/>
                </c:manualLayout>
              </c:layout>
              <c:tx>
                <c:rich>
                  <a:bodyPr rot="0" spcFirstLastPara="1" vertOverflow="clip" horzOverflow="clip" vert="horz" wrap="square" lIns="36576" tIns="18288" rIns="36576" bIns="18288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1ABAD9A-C66D-432B-AE8A-42D99332B8E6}" type="CATEGORYNAME">
                      <a:rPr lang="el-GR" sz="1200">
                        <a:solidFill>
                          <a:schemeClr val="tx1"/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[ΟΝΟΜΑ ΚΑΤΗΓΟΡΙΑΣ]</a:t>
                    </a:fld>
                    <a:r>
                      <a:rPr lang="el-GR" sz="1200" baseline="0"/>
                      <a:t>, </a:t>
                    </a:r>
                    <a:fld id="{01D71972-C588-4A08-8F00-37974DA49E49}" type="VALUE">
                      <a:rPr lang="el-GR" sz="1200" baseline="0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[ΤΙΜΗ]</a:t>
                    </a:fld>
                    <a:endParaRPr lang="el-GR" sz="1200" baseline="0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l-GR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F23-43A1-9C5A-647B314AFFF5}"/>
                </c:ext>
              </c:extLst>
            </c:dLbl>
            <c:dLbl>
              <c:idx val="1"/>
              <c:layout>
                <c:manualLayout>
                  <c:x val="6.9537839020122533E-2"/>
                  <c:y val="0.1064115522470661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l-GR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CF23-43A1-9C5A-647B314AFFF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CF23-43A1-9C5A-647B314AFFF5}"/>
                </c:ext>
              </c:extLst>
            </c:dLbl>
            <c:dLbl>
              <c:idx val="3"/>
              <c:layout>
                <c:manualLayout>
                  <c:x val="-6.7587489063868434E-3"/>
                  <c:y val="-5.3575333717035108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l-GR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7-CF23-43A1-9C5A-647B314AFFF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9-CF23-43A1-9C5A-647B314AFFF5}"/>
                </c:ext>
              </c:extLst>
            </c:dLbl>
            <c:dLbl>
              <c:idx val="5"/>
              <c:layout>
                <c:manualLayout>
                  <c:x val="-0.13313582677165317"/>
                  <c:y val="-0.1044915935620821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l-GR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B-CF23-43A1-9C5A-647B314AFFF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rgbClr val="4F81BD"/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'Σύνολα Κρήτης'!$D$12:$D$17</c:f>
              <c:strCache>
                <c:ptCount val="6"/>
                <c:pt idx="0">
                  <c:v>ΜΟΤΟ</c:v>
                </c:pt>
                <c:pt idx="1">
                  <c:v>ΑΥΤΟΚΙΝΗΤΟ</c:v>
                </c:pt>
                <c:pt idx="2">
                  <c:v>ΠΟΔΗΛΑΤΟ</c:v>
                </c:pt>
                <c:pt idx="3">
                  <c:v>ΓΟΥΡΟΥΝΑ</c:v>
                </c:pt>
                <c:pt idx="4">
                  <c:v>ΤΡΑΚΤΕΡ</c:v>
                </c:pt>
                <c:pt idx="5">
                  <c:v>ΦΟΡΤΗΓΟ</c:v>
                </c:pt>
              </c:strCache>
            </c:strRef>
          </c:cat>
          <c:val>
            <c:numRef>
              <c:f>'Σύνολα Κρήτης'!$E$12:$E$17</c:f>
              <c:numCache>
                <c:formatCode>General</c:formatCode>
                <c:ptCount val="6"/>
                <c:pt idx="0">
                  <c:v>1</c:v>
                </c:pt>
                <c:pt idx="1">
                  <c:v>15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F23-43A1-9C5A-647B314AFFF5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635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l-GR" sz="1800"/>
              <a:t>ΦΥΛΟ</a:t>
            </a:r>
            <a:endParaRPr lang="en-US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AFE5-4764-BB14-F1D222E5210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FE5-4764-BB14-F1D222E5210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l-GR"/>
                </a:p>
              </c:txPr>
              <c:dLblPos val="in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FE5-4764-BB14-F1D222E5210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l-GR"/>
                </a:p>
              </c:txPr>
              <c:dLblPos val="in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AFE5-4764-BB14-F1D222E5210F}"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T w="6350"/>
              </a:sp3d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'Σύνολα Κρήτης'!$A$10:$A$11</c:f>
              <c:strCache>
                <c:ptCount val="2"/>
                <c:pt idx="0">
                  <c:v>ΑΝΔΡΕΣ</c:v>
                </c:pt>
                <c:pt idx="1">
                  <c:v>ΓΥΝΑΙΚΕΣ</c:v>
                </c:pt>
              </c:strCache>
            </c:strRef>
          </c:cat>
          <c:val>
            <c:numRef>
              <c:f>'Σύνολα Κρήτης'!$B$10:$B$11</c:f>
              <c:numCache>
                <c:formatCode>General</c:formatCode>
                <c:ptCount val="2"/>
                <c:pt idx="0">
                  <c:v>13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E5-4764-BB14-F1D222E5210F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3500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635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tx1"/>
          </a:solidFill>
        </a:defRPr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>
                <a:solidFill>
                  <a:schemeClr val="tx1"/>
                </a:solidFill>
              </a:rPr>
              <a:t>ΗΛΙΚΙΑ</a:t>
            </a:r>
            <a:endParaRPr lang="en-US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4815966754155742"/>
          <c:y val="3.2407407407408786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154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E0A2-44FE-B977-A1086DEE98B4}"/>
              </c:ext>
            </c:extLst>
          </c:dPt>
          <c:dPt>
            <c:idx val="1"/>
            <c:bubble3D val="0"/>
            <c:explosion val="16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E0A2-44FE-B977-A1086DEE98B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E0A2-44FE-B977-A1086DEE98B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E0A2-44FE-B977-A1086DEE98B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E0A2-44FE-B977-A1086DEE98B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'Σύνολα Κρήτης'!$A$15:$A$19</c:f>
              <c:strCache>
                <c:ptCount val="5"/>
                <c:pt idx="0">
                  <c:v>0-17</c:v>
                </c:pt>
                <c:pt idx="1">
                  <c:v>18-25</c:v>
                </c:pt>
                <c:pt idx="2">
                  <c:v>26-35</c:v>
                </c:pt>
                <c:pt idx="3">
                  <c:v>36-55</c:v>
                </c:pt>
                <c:pt idx="4">
                  <c:v>55 +</c:v>
                </c:pt>
              </c:strCache>
            </c:strRef>
          </c:cat>
          <c:val>
            <c:numRef>
              <c:f>'Σύνολα Κρήτης'!$B$15:$B$19</c:f>
              <c:numCache>
                <c:formatCode>General</c:formatCode>
                <c:ptCount val="5"/>
                <c:pt idx="0">
                  <c:v>0</c:v>
                </c:pt>
                <c:pt idx="1">
                  <c:v>5</c:v>
                </c:pt>
                <c:pt idx="2">
                  <c:v>1</c:v>
                </c:pt>
                <c:pt idx="3">
                  <c:v>5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0A2-44FE-B977-A1086DEE98B4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3500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gradFill>
        <a:gsLst>
          <a:gs pos="500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>
      <a:outerShdw blurRad="50800" dist="635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B/>
    </a:sp3d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 b="1">
                <a:solidFill>
                  <a:schemeClr val="tx1"/>
                </a:solidFill>
              </a:rPr>
              <a:t>ΟΔΙΚΟ ΔΙΚΤΥΟ</a:t>
            </a:r>
            <a:endParaRPr lang="en-US" sz="18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D43EED4-99E7-45C3-87E1-32F1310E8B56}" type="VALUE">
                      <a:rPr lang="en-US" sz="1200"/>
                      <a:pPr/>
                      <a:t>[ΤΙΜΗ]</a:t>
                    </a:fld>
                    <a:endParaRPr lang="el-GR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2237-451D-9485-9397AA8E5A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'Σύνολα Κρήτης'!$G$2:$G$4</c:f>
              <c:strCache>
                <c:ptCount val="3"/>
                <c:pt idx="0">
                  <c:v>ΠΟΛΗ</c:v>
                </c:pt>
                <c:pt idx="1">
                  <c:v>ΒΟΑΚ</c:v>
                </c:pt>
                <c:pt idx="2">
                  <c:v>ΕΠΑΡΧ.ΔΙΚΤΥΟ</c:v>
                </c:pt>
              </c:strCache>
            </c:strRef>
          </c:cat>
          <c:val>
            <c:numRef>
              <c:f>'Σύνολα Κρήτης'!$H$2:$H$4</c:f>
              <c:numCache>
                <c:formatCode>General</c:formatCode>
                <c:ptCount val="3"/>
                <c:pt idx="0">
                  <c:v>5</c:v>
                </c:pt>
                <c:pt idx="1">
                  <c:v>1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37-451D-9485-9397AA8E5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3241856"/>
        <c:axId val="153260032"/>
      </c:barChart>
      <c:catAx>
        <c:axId val="15324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53260032"/>
        <c:crosses val="autoZero"/>
        <c:auto val="1"/>
        <c:lblAlgn val="ctr"/>
        <c:lblOffset val="100"/>
        <c:noMultiLvlLbl val="0"/>
      </c:catAx>
      <c:valAx>
        <c:axId val="153260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53241856"/>
        <c:crosses val="autoZero"/>
        <c:crossBetween val="between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>
      <a:gsLst>
        <a:gs pos="500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/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 b="1" baseline="0">
                <a:solidFill>
                  <a:schemeClr val="tx1"/>
                </a:solidFill>
              </a:rPr>
              <a:t>ΤΥΠΟΣ ΑΤΥΧΗΜΑΤΟΣ</a:t>
            </a:r>
            <a:endParaRPr lang="en-US" sz="1800" b="1" baseline="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5465197303240976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view3D>
      <c:rotX val="15"/>
      <c:rotY val="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7E4-42A1-8BFF-A02D8DF79F4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7E4-42A1-8BFF-A02D8DF79F4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7E4-42A1-8BFF-A02D8DF79F42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'Σύνολα Κρήτης'!$D$21:$D$23</c:f>
              <c:strCache>
                <c:ptCount val="3"/>
                <c:pt idx="0">
                  <c:v>ΣΥΓΚΡΟΥΣΕΙΣ</c:v>
                </c:pt>
                <c:pt idx="1">
                  <c:v>ΠΑΡΑΣΥΡΣΗ</c:v>
                </c:pt>
                <c:pt idx="2">
                  <c:v>ΕΚΤΡΟΠΕΣ</c:v>
                </c:pt>
              </c:strCache>
            </c:strRef>
          </c:cat>
          <c:val>
            <c:numRef>
              <c:f>'Σύνολα Κρήτης'!$E$21:$E$23</c:f>
              <c:numCache>
                <c:formatCode>General</c:formatCode>
                <c:ptCount val="3"/>
                <c:pt idx="0">
                  <c:v>10</c:v>
                </c:pt>
                <c:pt idx="1">
                  <c:v>1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7E4-42A1-8BFF-A02D8DF79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153827968"/>
        <c:axId val="153842048"/>
        <c:axId val="0"/>
      </c:bar3DChart>
      <c:catAx>
        <c:axId val="15382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53842048"/>
        <c:crosses val="autoZero"/>
        <c:auto val="1"/>
        <c:lblAlgn val="ctr"/>
        <c:lblOffset val="100"/>
        <c:noMultiLvlLbl val="0"/>
      </c:catAx>
      <c:valAx>
        <c:axId val="153842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25000"/>
                </a:schemeClr>
              </a:solidFill>
              <a:round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53827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/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 b="1">
                <a:solidFill>
                  <a:schemeClr val="tx1"/>
                </a:solidFill>
              </a:rPr>
              <a:t>ΗΜΕΡΕΣ</a:t>
            </a:r>
            <a:r>
              <a:rPr lang="el-GR" sz="1800" b="1" baseline="0">
                <a:solidFill>
                  <a:schemeClr val="tx1"/>
                </a:solidFill>
              </a:rPr>
              <a:t> ΑΤΥΧΗΜΑΤΟΣ</a:t>
            </a:r>
            <a:endParaRPr lang="en-US" sz="1800" b="1"/>
          </a:p>
        </c:rich>
      </c:tx>
      <c:layout>
        <c:manualLayout>
          <c:xMode val="edge"/>
          <c:yMode val="edge"/>
          <c:x val="0.22893744531934199"/>
          <c:y val="2.57731958762886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9358705161854772E-2"/>
          <c:y val="0.17634259259259988"/>
          <c:w val="0.90286351706036749"/>
          <c:h val="0.59220144356955384"/>
        </c:manualLayout>
      </c:layout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F9F8-4AB3-9F34-29BB125F63D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F9F8-4AB3-9F34-29BB125F63D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F9F8-4AB3-9F34-29BB125F63D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9F8-4AB3-9F34-29BB125F63D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9F8-4AB3-9F34-29BB125F63D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F9F8-4AB3-9F34-29BB125F63DD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F9F8-4AB3-9F34-29BB125F63DD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'Σύνολα Κρήτης'!$D$2:$D$8</c:f>
              <c:strCache>
                <c:ptCount val="7"/>
                <c:pt idx="0">
                  <c:v>ΔΕΥΤΕΡΑ</c:v>
                </c:pt>
                <c:pt idx="1">
                  <c:v>ΤΡΙΤΗ</c:v>
                </c:pt>
                <c:pt idx="2">
                  <c:v>ΤΕΤΑΡΤΗ</c:v>
                </c:pt>
                <c:pt idx="3">
                  <c:v>ΠΕΜΠΤΗ</c:v>
                </c:pt>
                <c:pt idx="4">
                  <c:v>ΠΑΡΑΣΚΕΥΗ</c:v>
                </c:pt>
                <c:pt idx="5">
                  <c:v>ΣΑΒΒΑΤΟ</c:v>
                </c:pt>
                <c:pt idx="6">
                  <c:v>ΚΥΡΙΑΚΗ</c:v>
                </c:pt>
              </c:strCache>
            </c:strRef>
          </c:cat>
          <c:val>
            <c:numRef>
              <c:f>'Σύνολα Κρήτης'!$E$2:$E$8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6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9F8-4AB3-9F34-29BB125F6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gapDepth val="50"/>
        <c:shape val="box"/>
        <c:axId val="153876736"/>
        <c:axId val="153751552"/>
        <c:axId val="0"/>
      </c:bar3DChart>
      <c:catAx>
        <c:axId val="153876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53751552"/>
        <c:crosses val="autoZero"/>
        <c:auto val="1"/>
        <c:lblAlgn val="ctr"/>
        <c:lblOffset val="100"/>
        <c:noMultiLvlLbl val="0"/>
      </c:catAx>
      <c:valAx>
        <c:axId val="15375155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crossAx val="153876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3000"/>
        </a:prstClr>
      </a:outerShdw>
    </a:effectLst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 b="1">
                <a:solidFill>
                  <a:schemeClr val="tx1"/>
                </a:solidFill>
              </a:rPr>
              <a:t>ΩΡΕΣ ΑΤΥΧΗΜΑΤΟΣ</a:t>
            </a:r>
            <a:endParaRPr lang="en-US" sz="18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noFill/>
        </a:ln>
        <a:effectLst/>
        <a:sp3d/>
      </c:spPr>
    </c:sideWall>
    <c:backWall>
      <c:thickness val="0"/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D4B-4901-96C3-54C1E90A0E9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D4B-4901-96C3-54C1E90A0E9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D4B-4901-96C3-54C1E90A0E9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D4B-4901-96C3-54C1E90A0E9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D4B-4901-96C3-54C1E90A0E9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D4B-4901-96C3-54C1E90A0E97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'Σύνολα Κρήτης'!$J$2:$J$7</c:f>
              <c:strCache>
                <c:ptCount val="6"/>
                <c:pt idx="0">
                  <c:v>07:00-09:00 </c:v>
                </c:pt>
                <c:pt idx="1">
                  <c:v>09:00-13:00</c:v>
                </c:pt>
                <c:pt idx="2">
                  <c:v>13:00-17:00</c:v>
                </c:pt>
                <c:pt idx="3">
                  <c:v>17:00-21:00</c:v>
                </c:pt>
                <c:pt idx="4">
                  <c:v>21:00-24:00</c:v>
                </c:pt>
                <c:pt idx="5">
                  <c:v>00:00-07:00</c:v>
                </c:pt>
              </c:strCache>
            </c:strRef>
          </c:cat>
          <c:val>
            <c:numRef>
              <c:f>'Σύνολα Κρήτης'!$K$2:$K$7</c:f>
              <c:numCache>
                <c:formatCode>General</c:formatCode>
                <c:ptCount val="6"/>
                <c:pt idx="0">
                  <c:v>4</c:v>
                </c:pt>
                <c:pt idx="1">
                  <c:v>3</c:v>
                </c:pt>
                <c:pt idx="2">
                  <c:v>0</c:v>
                </c:pt>
                <c:pt idx="3">
                  <c:v>5</c:v>
                </c:pt>
                <c:pt idx="4">
                  <c:v>2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D4B-4901-96C3-54C1E90A0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3891968"/>
        <c:axId val="153893504"/>
        <c:axId val="0"/>
      </c:bar3DChart>
      <c:catAx>
        <c:axId val="15389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53893504"/>
        <c:crosses val="autoZero"/>
        <c:auto val="1"/>
        <c:lblAlgn val="ctr"/>
        <c:lblOffset val="100"/>
        <c:noMultiLvlLbl val="0"/>
      </c:catAx>
      <c:valAx>
        <c:axId val="15389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Text" lastClr="000000">
                  <a:lumMod val="25000"/>
                  <a:lumOff val="75000"/>
                </a:sysClr>
              </a:solidFill>
              <a:round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5389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 b="1">
                <a:solidFill>
                  <a:schemeClr val="tx1"/>
                </a:solidFill>
              </a:rPr>
              <a:t>ΑΤΥΧΗΜΑΤΑ ΑΝΑ ΜΗΝΑ</a:t>
            </a:r>
            <a:endParaRPr lang="en-US" sz="18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301-444D-8259-F0196389F28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301-444D-8259-F0196389F28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301-444D-8259-F0196389F28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301-444D-8259-F0196389F28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301-444D-8259-F0196389F28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6301-444D-8259-F0196389F28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6301-444D-8259-F0196389F28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6301-444D-8259-F0196389F28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6301-444D-8259-F0196389F28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6301-444D-8259-F0196389F28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6301-444D-8259-F0196389F28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6301-444D-8259-F0196389F28C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'Σύνολα Κρήτης'!$G$11:$G$22</c:f>
              <c:strCache>
                <c:ptCount val="12"/>
                <c:pt idx="0">
                  <c:v>ΙΑΝΟΥΑΡΙΟΣ</c:v>
                </c:pt>
                <c:pt idx="1">
                  <c:v>ΦΕΒΡΟΥΑΡΙΟΣ</c:v>
                </c:pt>
                <c:pt idx="2">
                  <c:v>ΜΑΡΤΙΟΣ</c:v>
                </c:pt>
                <c:pt idx="3">
                  <c:v>ΑΠΡΙΛΙΟΣ</c:v>
                </c:pt>
                <c:pt idx="4">
                  <c:v>ΜΑΪΟΣ</c:v>
                </c:pt>
                <c:pt idx="5">
                  <c:v>ΙΟΥΝΙΟΣ</c:v>
                </c:pt>
                <c:pt idx="6">
                  <c:v>ΙΟΥΛΙΟΣ</c:v>
                </c:pt>
                <c:pt idx="7">
                  <c:v>ΑΥΓΟΥΣΤΟΣ</c:v>
                </c:pt>
                <c:pt idx="8">
                  <c:v>ΣΕΠΤΕΜΒΡΙΟΣ</c:v>
                </c:pt>
                <c:pt idx="9">
                  <c:v>ΟΚΤΩΒΡΙΟΣ</c:v>
                </c:pt>
                <c:pt idx="10">
                  <c:v>ΝΟΕΜΒΡΙΟΣ</c:v>
                </c:pt>
                <c:pt idx="11">
                  <c:v>ΔΕΚΕΜΒΡΙΟΣ</c:v>
                </c:pt>
              </c:strCache>
            </c:strRef>
          </c:cat>
          <c:val>
            <c:numRef>
              <c:f>'Σύνολα Κρήτης'!$H$11:$H$22</c:f>
              <c:numCache>
                <c:formatCode>General</c:formatCode>
                <c:ptCount val="12"/>
                <c:pt idx="0">
                  <c:v>4</c:v>
                </c:pt>
                <c:pt idx="1">
                  <c:v>1</c:v>
                </c:pt>
                <c:pt idx="2">
                  <c:v>7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6301-444D-8259-F0196389F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53957120"/>
        <c:axId val="153958656"/>
        <c:axId val="0"/>
      </c:bar3DChart>
      <c:catAx>
        <c:axId val="15395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53958656"/>
        <c:crosses val="autoZero"/>
        <c:auto val="1"/>
        <c:lblAlgn val="ctr"/>
        <c:lblOffset val="100"/>
        <c:noMultiLvlLbl val="0"/>
      </c:catAx>
      <c:valAx>
        <c:axId val="153958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53957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635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/>
              <a:t>Θάνατοι ανά εκατομμύριο κατοίκων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'Σύνολα Κρήτης_v2'!$J$12:$J$15</c:f>
              <c:strCache>
                <c:ptCount val="4"/>
                <c:pt idx="0">
                  <c:v>Ν. Χανίων</c:v>
                </c:pt>
                <c:pt idx="1">
                  <c:v>Ν. Ρεθύμνου</c:v>
                </c:pt>
                <c:pt idx="2">
                  <c:v>Ν. Ηρακλείου</c:v>
                </c:pt>
                <c:pt idx="3">
                  <c:v>Ν. Λασιθίου</c:v>
                </c:pt>
              </c:strCache>
            </c:strRef>
          </c:cat>
          <c:val>
            <c:numRef>
              <c:f>'Σύνολα Κρήτης_v2'!$L$12:$L$15</c:f>
              <c:numCache>
                <c:formatCode>0</c:formatCode>
                <c:ptCount val="4"/>
                <c:pt idx="0">
                  <c:v>17.459929461884972</c:v>
                </c:pt>
                <c:pt idx="1">
                  <c:v>10.303011570281994</c:v>
                </c:pt>
                <c:pt idx="2">
                  <c:v>35.497497426431437</c:v>
                </c:pt>
                <c:pt idx="3">
                  <c:v>13.158760444766104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1B-43B1-9F17-03FADB196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54003712"/>
        <c:axId val="154009600"/>
        <c:axId val="0"/>
      </c:bar3DChart>
      <c:catAx>
        <c:axId val="15400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54009600"/>
        <c:crosses val="autoZero"/>
        <c:auto val="1"/>
        <c:lblAlgn val="ctr"/>
        <c:lblOffset val="100"/>
        <c:noMultiLvlLbl val="0"/>
      </c:catAx>
      <c:valAx>
        <c:axId val="154009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54003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>
                <a:solidFill>
                  <a:schemeClr val="tx1"/>
                </a:solidFill>
              </a:rPr>
              <a:t>ΟΔΙΚΟ ΔΙΚΤΥΟ</a:t>
            </a:r>
            <a:endParaRPr lang="en-US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5641890646874758"/>
          <c:y val="3.2407268223170159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154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Χανιά!$G$1</c:f>
              <c:strCache>
                <c:ptCount val="1"/>
                <c:pt idx="0">
                  <c:v>ΟΔΙΚΟ ΔΙΚΤΥΟ</c:v>
                </c:pt>
              </c:strCache>
            </c:strRef>
          </c:tx>
          <c:explosion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8DCD-4FC7-B7F5-9174DCAC545C}"/>
              </c:ext>
            </c:extLst>
          </c:dPt>
          <c:dPt>
            <c:idx val="1"/>
            <c:bubble3D val="0"/>
            <c:explosion val="16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8DCD-4FC7-B7F5-9174DCAC545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8DCD-4FC7-B7F5-9174DCAC545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8DCD-4FC7-B7F5-9174DCAC545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8DCD-4FC7-B7F5-9174DCAC54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Χανιά!$G$2:$G$4</c:f>
              <c:strCache>
                <c:ptCount val="3"/>
                <c:pt idx="0">
                  <c:v>ΠΟΛΗ</c:v>
                </c:pt>
                <c:pt idx="1">
                  <c:v>ΒΟΑΚ</c:v>
                </c:pt>
                <c:pt idx="2">
                  <c:v>ΕΠΑΡΧ.ΔΙΚΤΥΟ</c:v>
                </c:pt>
              </c:strCache>
            </c:strRef>
          </c:cat>
          <c:val>
            <c:numRef>
              <c:f>Χανιά!$H$2:$H$4</c:f>
              <c:numCache>
                <c:formatCode>General</c:formatCode>
                <c:ptCount val="3"/>
                <c:pt idx="1">
                  <c:v>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DCD-4FC7-B7F5-9174DCAC545C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3500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gradFill>
        <a:gsLst>
          <a:gs pos="500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>
      <a:outerShdw blurRad="50800" dist="635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B/>
    </a:sp3d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>
                <a:solidFill>
                  <a:schemeClr val="tx1"/>
                </a:solidFill>
              </a:rPr>
              <a:t>ΜΗΝΑΣ</a:t>
            </a:r>
            <a:endParaRPr lang="en-US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5641890646874758"/>
          <c:y val="3.2407268223170159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154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Χανιά!$G$10</c:f>
              <c:strCache>
                <c:ptCount val="1"/>
                <c:pt idx="0">
                  <c:v>ΜΗΝΑΣ</c:v>
                </c:pt>
              </c:strCache>
            </c:strRef>
          </c:tx>
          <c:explosion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AADA-4BED-8EC3-C6ECA8D7FF4C}"/>
              </c:ext>
            </c:extLst>
          </c:dPt>
          <c:dPt>
            <c:idx val="1"/>
            <c:bubble3D val="0"/>
            <c:explosion val="16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ADA-4BED-8EC3-C6ECA8D7FF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AADA-4BED-8EC3-C6ECA8D7FF4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AADA-4BED-8EC3-C6ECA8D7FF4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AADA-4BED-8EC3-C6ECA8D7FF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Χανιά!$G$11:$G$22</c:f>
              <c:strCache>
                <c:ptCount val="12"/>
                <c:pt idx="0">
                  <c:v>ΙΑΝΟΥΑΡΙΟΣ</c:v>
                </c:pt>
                <c:pt idx="1">
                  <c:v>ΦΕΒΡΟΥΑΡΙΟΣ</c:v>
                </c:pt>
                <c:pt idx="2">
                  <c:v>ΜΑΡΤΙΟΣ</c:v>
                </c:pt>
                <c:pt idx="3">
                  <c:v>ΑΠΡΙΛΙΟΣ</c:v>
                </c:pt>
                <c:pt idx="4">
                  <c:v>ΜΑΪΟΣ</c:v>
                </c:pt>
                <c:pt idx="5">
                  <c:v>ΙΟΥΝΙΟΣ</c:v>
                </c:pt>
                <c:pt idx="6">
                  <c:v>ΙΟΥΛΙΟΣ</c:v>
                </c:pt>
                <c:pt idx="7">
                  <c:v>ΑΥΓΟΥΣΤΟΣ</c:v>
                </c:pt>
                <c:pt idx="8">
                  <c:v>ΣΕΠΤΕΜΒΡΙΟΣ</c:v>
                </c:pt>
                <c:pt idx="9">
                  <c:v>ΟΚΤΩΒΡΙΟΣ</c:v>
                </c:pt>
                <c:pt idx="10">
                  <c:v>ΝΟΕΜΒΡΙΟΣ</c:v>
                </c:pt>
                <c:pt idx="11">
                  <c:v>ΔΕΚΕΜΒΡΙΟΣ</c:v>
                </c:pt>
              </c:strCache>
            </c:strRef>
          </c:cat>
          <c:val>
            <c:numRef>
              <c:f>Χανιά!$H$11:$H$22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ADA-4BED-8EC3-C6ECA8D7FF4C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3500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gradFill>
        <a:gsLst>
          <a:gs pos="500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>
      <a:outerShdw blurRad="50800" dist="635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B/>
    </a:sp3d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>
                <a:solidFill>
                  <a:schemeClr val="tx1"/>
                </a:solidFill>
              </a:rPr>
              <a:t>ΩΡΑ</a:t>
            </a:r>
            <a:endParaRPr lang="en-US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5641890646874758"/>
          <c:y val="3.2407268223170159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154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Χανιά!$J$1</c:f>
              <c:strCache>
                <c:ptCount val="1"/>
                <c:pt idx="0">
                  <c:v>ΩΡΑ</c:v>
                </c:pt>
              </c:strCache>
            </c:strRef>
          </c:tx>
          <c:explosion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5FB-43AC-8DEB-D058790E4390}"/>
              </c:ext>
            </c:extLst>
          </c:dPt>
          <c:dPt>
            <c:idx val="1"/>
            <c:bubble3D val="0"/>
            <c:explosion val="16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5FB-43AC-8DEB-D058790E43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B5FB-43AC-8DEB-D058790E43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B5FB-43AC-8DEB-D058790E43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B5FB-43AC-8DEB-D058790E439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Χανιά!$J$2:$J$7</c:f>
              <c:strCache>
                <c:ptCount val="6"/>
                <c:pt idx="0">
                  <c:v>07:00-09:00</c:v>
                </c:pt>
                <c:pt idx="1">
                  <c:v>09:00-13:00</c:v>
                </c:pt>
                <c:pt idx="2">
                  <c:v>13:00-17:00</c:v>
                </c:pt>
                <c:pt idx="3">
                  <c:v>17:00-21:00</c:v>
                </c:pt>
                <c:pt idx="4">
                  <c:v>21:00-24:00</c:v>
                </c:pt>
                <c:pt idx="5">
                  <c:v>00:00-07:00</c:v>
                </c:pt>
              </c:strCache>
            </c:strRef>
          </c:cat>
          <c:val>
            <c:numRef>
              <c:f>Χανιά!$K$2:$K$7</c:f>
              <c:numCache>
                <c:formatCode>General</c:formatCode>
                <c:ptCount val="6"/>
                <c:pt idx="1">
                  <c:v>1</c:v>
                </c:pt>
                <c:pt idx="3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5FB-43AC-8DEB-D058790E4390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3500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gradFill>
        <a:gsLst>
          <a:gs pos="500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>
      <a:outerShdw blurRad="50800" dist="635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B/>
    </a:sp3d>
  </c:spPr>
  <c:txPr>
    <a:bodyPr/>
    <a:lstStyle/>
    <a:p>
      <a:pPr>
        <a:defRPr/>
      </a:pPr>
      <a:endParaRPr lang="el-G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 /><Relationship Id="rId3" Type="http://schemas.openxmlformats.org/officeDocument/2006/relationships/chart" Target="../charts/chart3.xml" /><Relationship Id="rId7" Type="http://schemas.openxmlformats.org/officeDocument/2006/relationships/chart" Target="../charts/chart7.xml" /><Relationship Id="rId2" Type="http://schemas.openxmlformats.org/officeDocument/2006/relationships/chart" Target="../charts/chart2.xml" /><Relationship Id="rId1" Type="http://schemas.openxmlformats.org/officeDocument/2006/relationships/chart" Target="../charts/chart1.xml" /><Relationship Id="rId6" Type="http://schemas.openxmlformats.org/officeDocument/2006/relationships/chart" Target="../charts/chart6.xml" /><Relationship Id="rId5" Type="http://schemas.openxmlformats.org/officeDocument/2006/relationships/chart" Target="../charts/chart5.xml" /><Relationship Id="rId10" Type="http://schemas.openxmlformats.org/officeDocument/2006/relationships/chart" Target="../charts/chart10.xml" /><Relationship Id="rId4" Type="http://schemas.openxmlformats.org/officeDocument/2006/relationships/chart" Target="../charts/chart4.xml" /><Relationship Id="rId9" Type="http://schemas.openxmlformats.org/officeDocument/2006/relationships/chart" Target="../charts/chart9.xml" 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 /><Relationship Id="rId3" Type="http://schemas.openxmlformats.org/officeDocument/2006/relationships/chart" Target="../charts/chart13.xml" /><Relationship Id="rId7" Type="http://schemas.openxmlformats.org/officeDocument/2006/relationships/chart" Target="../charts/chart17.xml" /><Relationship Id="rId2" Type="http://schemas.openxmlformats.org/officeDocument/2006/relationships/chart" Target="../charts/chart12.xml" /><Relationship Id="rId1" Type="http://schemas.openxmlformats.org/officeDocument/2006/relationships/chart" Target="../charts/chart11.xml" /><Relationship Id="rId6" Type="http://schemas.openxmlformats.org/officeDocument/2006/relationships/chart" Target="../charts/chart16.xml" /><Relationship Id="rId5" Type="http://schemas.openxmlformats.org/officeDocument/2006/relationships/chart" Target="../charts/chart15.xml" /><Relationship Id="rId10" Type="http://schemas.openxmlformats.org/officeDocument/2006/relationships/chart" Target="../charts/chart20.xml" /><Relationship Id="rId4" Type="http://schemas.openxmlformats.org/officeDocument/2006/relationships/chart" Target="../charts/chart14.xml" /><Relationship Id="rId9" Type="http://schemas.openxmlformats.org/officeDocument/2006/relationships/chart" Target="../charts/chart19.xml" 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 /><Relationship Id="rId3" Type="http://schemas.openxmlformats.org/officeDocument/2006/relationships/chart" Target="../charts/chart23.xml" /><Relationship Id="rId7" Type="http://schemas.openxmlformats.org/officeDocument/2006/relationships/chart" Target="../charts/chart27.xml" /><Relationship Id="rId2" Type="http://schemas.openxmlformats.org/officeDocument/2006/relationships/chart" Target="../charts/chart22.xml" /><Relationship Id="rId1" Type="http://schemas.openxmlformats.org/officeDocument/2006/relationships/chart" Target="../charts/chart21.xml" /><Relationship Id="rId6" Type="http://schemas.openxmlformats.org/officeDocument/2006/relationships/chart" Target="../charts/chart26.xml" /><Relationship Id="rId5" Type="http://schemas.openxmlformats.org/officeDocument/2006/relationships/chart" Target="../charts/chart25.xml" /><Relationship Id="rId10" Type="http://schemas.openxmlformats.org/officeDocument/2006/relationships/chart" Target="../charts/chart30.xml" /><Relationship Id="rId4" Type="http://schemas.openxmlformats.org/officeDocument/2006/relationships/chart" Target="../charts/chart24.xml" /><Relationship Id="rId9" Type="http://schemas.openxmlformats.org/officeDocument/2006/relationships/chart" Target="../charts/chart29.xml" 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 /><Relationship Id="rId3" Type="http://schemas.openxmlformats.org/officeDocument/2006/relationships/chart" Target="../charts/chart33.xml" /><Relationship Id="rId7" Type="http://schemas.openxmlformats.org/officeDocument/2006/relationships/chart" Target="../charts/chart37.xml" /><Relationship Id="rId2" Type="http://schemas.openxmlformats.org/officeDocument/2006/relationships/chart" Target="../charts/chart32.xml" /><Relationship Id="rId1" Type="http://schemas.openxmlformats.org/officeDocument/2006/relationships/chart" Target="../charts/chart31.xml" /><Relationship Id="rId6" Type="http://schemas.openxmlformats.org/officeDocument/2006/relationships/chart" Target="../charts/chart36.xml" /><Relationship Id="rId5" Type="http://schemas.openxmlformats.org/officeDocument/2006/relationships/chart" Target="../charts/chart35.xml" /><Relationship Id="rId10" Type="http://schemas.openxmlformats.org/officeDocument/2006/relationships/chart" Target="../charts/chart40.xml" /><Relationship Id="rId4" Type="http://schemas.openxmlformats.org/officeDocument/2006/relationships/chart" Target="../charts/chart34.xml" /><Relationship Id="rId9" Type="http://schemas.openxmlformats.org/officeDocument/2006/relationships/chart" Target="../charts/chart39.xml" 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 /><Relationship Id="rId3" Type="http://schemas.openxmlformats.org/officeDocument/2006/relationships/chart" Target="../charts/chart43.xml" /><Relationship Id="rId7" Type="http://schemas.openxmlformats.org/officeDocument/2006/relationships/chart" Target="../charts/chart47.xml" /><Relationship Id="rId2" Type="http://schemas.openxmlformats.org/officeDocument/2006/relationships/chart" Target="../charts/chart42.xml" /><Relationship Id="rId1" Type="http://schemas.openxmlformats.org/officeDocument/2006/relationships/chart" Target="../charts/chart41.xml" /><Relationship Id="rId6" Type="http://schemas.openxmlformats.org/officeDocument/2006/relationships/chart" Target="../charts/chart46.xml" /><Relationship Id="rId5" Type="http://schemas.openxmlformats.org/officeDocument/2006/relationships/chart" Target="../charts/chart45.xml" /><Relationship Id="rId10" Type="http://schemas.openxmlformats.org/officeDocument/2006/relationships/chart" Target="../charts/chart50.xml" /><Relationship Id="rId4" Type="http://schemas.openxmlformats.org/officeDocument/2006/relationships/chart" Target="../charts/chart44.xml" /><Relationship Id="rId9" Type="http://schemas.openxmlformats.org/officeDocument/2006/relationships/chart" Target="../charts/chart49.xml" 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 /><Relationship Id="rId2" Type="http://schemas.openxmlformats.org/officeDocument/2006/relationships/chart" Target="../charts/chart52.xml" /><Relationship Id="rId1" Type="http://schemas.openxmlformats.org/officeDocument/2006/relationships/chart" Target="../charts/chart51.xml" /><Relationship Id="rId4" Type="http://schemas.openxmlformats.org/officeDocument/2006/relationships/chart" Target="../charts/chart54.xml" 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 /><Relationship Id="rId2" Type="http://schemas.openxmlformats.org/officeDocument/2006/relationships/chart" Target="../charts/chart56.xml" /><Relationship Id="rId1" Type="http://schemas.openxmlformats.org/officeDocument/2006/relationships/chart" Target="../charts/chart55.xml" /><Relationship Id="rId4" Type="http://schemas.openxmlformats.org/officeDocument/2006/relationships/chart" Target="../charts/chart58.xml" 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6.xml" /><Relationship Id="rId3" Type="http://schemas.openxmlformats.org/officeDocument/2006/relationships/chart" Target="../charts/chart61.xml" /><Relationship Id="rId7" Type="http://schemas.openxmlformats.org/officeDocument/2006/relationships/chart" Target="../charts/chart65.xml" /><Relationship Id="rId2" Type="http://schemas.openxmlformats.org/officeDocument/2006/relationships/chart" Target="../charts/chart60.xml" /><Relationship Id="rId1" Type="http://schemas.openxmlformats.org/officeDocument/2006/relationships/chart" Target="../charts/chart59.xml" /><Relationship Id="rId6" Type="http://schemas.openxmlformats.org/officeDocument/2006/relationships/chart" Target="../charts/chart64.xml" /><Relationship Id="rId5" Type="http://schemas.openxmlformats.org/officeDocument/2006/relationships/chart" Target="../charts/chart63.xml" /><Relationship Id="rId10" Type="http://schemas.openxmlformats.org/officeDocument/2006/relationships/chart" Target="../charts/chart68.xml" /><Relationship Id="rId4" Type="http://schemas.openxmlformats.org/officeDocument/2006/relationships/chart" Target="../charts/chart62.xml" /><Relationship Id="rId9" Type="http://schemas.openxmlformats.org/officeDocument/2006/relationships/chart" Target="../charts/chart67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195943</xdr:colOff>
      <xdr:row>24</xdr:row>
      <xdr:rowOff>5762</xdr:rowOff>
    </xdr:from>
    <xdr:to>
      <xdr:col>6</xdr:col>
      <xdr:colOff>1137878</xdr:colOff>
      <xdr:row>37</xdr:row>
      <xdr:rowOff>165617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230521</xdr:colOff>
      <xdr:row>38</xdr:row>
      <xdr:rowOff>63392</xdr:rowOff>
    </xdr:from>
    <xdr:to>
      <xdr:col>7</xdr:col>
      <xdr:colOff>19851</xdr:colOff>
      <xdr:row>52</xdr:row>
      <xdr:rowOff>177144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238205</xdr:colOff>
      <xdr:row>53</xdr:row>
      <xdr:rowOff>153681</xdr:rowOff>
    </xdr:from>
    <xdr:to>
      <xdr:col>7</xdr:col>
      <xdr:colOff>27535</xdr:colOff>
      <xdr:row>68</xdr:row>
      <xdr:rowOff>50357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211312</xdr:colOff>
      <xdr:row>23</xdr:row>
      <xdr:rowOff>153681</xdr:rowOff>
    </xdr:from>
    <xdr:to>
      <xdr:col>13</xdr:col>
      <xdr:colOff>117823</xdr:colOff>
      <xdr:row>37</xdr:row>
      <xdr:rowOff>111830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413018</xdr:colOff>
      <xdr:row>38</xdr:row>
      <xdr:rowOff>86445</xdr:rowOff>
    </xdr:from>
    <xdr:to>
      <xdr:col>13</xdr:col>
      <xdr:colOff>319529</xdr:colOff>
      <xdr:row>53</xdr:row>
      <xdr:rowOff>15780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432228</xdr:colOff>
      <xdr:row>53</xdr:row>
      <xdr:rowOff>115261</xdr:rowOff>
    </xdr:from>
    <xdr:to>
      <xdr:col>13</xdr:col>
      <xdr:colOff>338739</xdr:colOff>
      <xdr:row>68</xdr:row>
      <xdr:rowOff>11937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614722</xdr:colOff>
      <xdr:row>2</xdr:row>
      <xdr:rowOff>0</xdr:rowOff>
    </xdr:from>
    <xdr:to>
      <xdr:col>22</xdr:col>
      <xdr:colOff>441832</xdr:colOff>
      <xdr:row>17</xdr:row>
      <xdr:rowOff>9605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0</xdr:colOff>
      <xdr:row>17</xdr:row>
      <xdr:rowOff>201705</xdr:rowOff>
    </xdr:from>
    <xdr:to>
      <xdr:col>25</xdr:col>
      <xdr:colOff>583406</xdr:colOff>
      <xdr:row>40</xdr:row>
      <xdr:rowOff>35719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188478</xdr:colOff>
      <xdr:row>42</xdr:row>
      <xdr:rowOff>51526</xdr:rowOff>
    </xdr:from>
    <xdr:to>
      <xdr:col>24</xdr:col>
      <xdr:colOff>111557</xdr:colOff>
      <xdr:row>59</xdr:row>
      <xdr:rowOff>22710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23</xdr:col>
      <xdr:colOff>0</xdr:colOff>
      <xdr:row>2</xdr:row>
      <xdr:rowOff>0</xdr:rowOff>
    </xdr:from>
    <xdr:to>
      <xdr:col>31</xdr:col>
      <xdr:colOff>441834</xdr:colOff>
      <xdr:row>17</xdr:row>
      <xdr:rowOff>9605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22</xdr:col>
      <xdr:colOff>424804</xdr:colOff>
      <xdr:row>16</xdr:row>
      <xdr:rowOff>45323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0</xdr:colOff>
      <xdr:row>1</xdr:row>
      <xdr:rowOff>0</xdr:rowOff>
    </xdr:from>
    <xdr:to>
      <xdr:col>31</xdr:col>
      <xdr:colOff>422784</xdr:colOff>
      <xdr:row>16</xdr:row>
      <xdr:rowOff>45323</xdr:rowOff>
    </xdr:to>
    <xdr:graphicFrame macro="">
      <xdr:nvGraphicFramePr>
        <xdr:cNvPr id="3" name="Chart 1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17</xdr:row>
      <xdr:rowOff>0</xdr:rowOff>
    </xdr:from>
    <xdr:to>
      <xdr:col>29</xdr:col>
      <xdr:colOff>557212</xdr:colOff>
      <xdr:row>39</xdr:row>
      <xdr:rowOff>88808</xdr:rowOff>
    </xdr:to>
    <xdr:graphicFrame macro="">
      <xdr:nvGraphicFramePr>
        <xdr:cNvPr id="4" name="Chart 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</xdr:row>
      <xdr:rowOff>54487</xdr:rowOff>
    </xdr:from>
    <xdr:to>
      <xdr:col>6</xdr:col>
      <xdr:colOff>806204</xdr:colOff>
      <xdr:row>39</xdr:row>
      <xdr:rowOff>80992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34578</xdr:colOff>
      <xdr:row>39</xdr:row>
      <xdr:rowOff>169267</xdr:rowOff>
    </xdr:from>
    <xdr:to>
      <xdr:col>6</xdr:col>
      <xdr:colOff>826414</xdr:colOff>
      <xdr:row>54</xdr:row>
      <xdr:rowOff>92519</xdr:rowOff>
    </xdr:to>
    <xdr:graphicFrame macro="">
      <xdr:nvGraphicFramePr>
        <xdr:cNvPr id="6" name="Ch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1017875</xdr:colOff>
      <xdr:row>25</xdr:row>
      <xdr:rowOff>0</xdr:rowOff>
    </xdr:from>
    <xdr:to>
      <xdr:col>13</xdr:col>
      <xdr:colOff>171911</xdr:colOff>
      <xdr:row>39</xdr:row>
      <xdr:rowOff>27205</xdr:rowOff>
    </xdr:to>
    <xdr:graphicFrame macro="">
      <xdr:nvGraphicFramePr>
        <xdr:cNvPr id="7" name="Chart 4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133731</xdr:colOff>
      <xdr:row>40</xdr:row>
      <xdr:rowOff>1820</xdr:rowOff>
    </xdr:from>
    <xdr:to>
      <xdr:col>13</xdr:col>
      <xdr:colOff>373617</xdr:colOff>
      <xdr:row>54</xdr:row>
      <xdr:rowOff>121655</xdr:rowOff>
    </xdr:to>
    <xdr:graphicFrame macro="">
      <xdr:nvGraphicFramePr>
        <xdr:cNvPr id="8" name="Chart 5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237804</xdr:colOff>
      <xdr:row>43</xdr:row>
      <xdr:rowOff>157401</xdr:rowOff>
    </xdr:from>
    <xdr:to>
      <xdr:col>24</xdr:col>
      <xdr:colOff>139452</xdr:colOff>
      <xdr:row>60</xdr:row>
      <xdr:rowOff>128585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56</xdr:row>
      <xdr:rowOff>38420</xdr:rowOff>
    </xdr:from>
    <xdr:to>
      <xdr:col>6</xdr:col>
      <xdr:colOff>830276</xdr:colOff>
      <xdr:row>70</xdr:row>
      <xdr:rowOff>125596</xdr:rowOff>
    </xdr:to>
    <xdr:graphicFrame macro="">
      <xdr:nvGraphicFramePr>
        <xdr:cNvPr id="10" name="Chart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146398</xdr:colOff>
      <xdr:row>56</xdr:row>
      <xdr:rowOff>0</xdr:rowOff>
    </xdr:from>
    <xdr:to>
      <xdr:col>13</xdr:col>
      <xdr:colOff>379480</xdr:colOff>
      <xdr:row>70</xdr:row>
      <xdr:rowOff>87176</xdr:rowOff>
    </xdr:to>
    <xdr:graphicFrame macro="">
      <xdr:nvGraphicFramePr>
        <xdr:cNvPr id="11" name="Chart 6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24</xdr:row>
      <xdr:rowOff>177212</xdr:rowOff>
    </xdr:from>
    <xdr:to>
      <xdr:col>6</xdr:col>
      <xdr:colOff>1108623</xdr:colOff>
      <xdr:row>38</xdr:row>
      <xdr:rowOff>146567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10766</xdr:colOff>
      <xdr:row>40</xdr:row>
      <xdr:rowOff>115780</xdr:rowOff>
    </xdr:from>
    <xdr:to>
      <xdr:col>6</xdr:col>
      <xdr:colOff>1057396</xdr:colOff>
      <xdr:row>55</xdr:row>
      <xdr:rowOff>39032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57</xdr:row>
      <xdr:rowOff>63193</xdr:rowOff>
    </xdr:from>
    <xdr:to>
      <xdr:col>6</xdr:col>
      <xdr:colOff>1046630</xdr:colOff>
      <xdr:row>71</xdr:row>
      <xdr:rowOff>150369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177294</xdr:colOff>
      <xdr:row>24</xdr:row>
      <xdr:rowOff>134631</xdr:rowOff>
    </xdr:from>
    <xdr:to>
      <xdr:col>13</xdr:col>
      <xdr:colOff>274305</xdr:colOff>
      <xdr:row>38</xdr:row>
      <xdr:rowOff>92780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307563</xdr:colOff>
      <xdr:row>40</xdr:row>
      <xdr:rowOff>138833</xdr:rowOff>
    </xdr:from>
    <xdr:to>
      <xdr:col>13</xdr:col>
      <xdr:colOff>404574</xdr:colOff>
      <xdr:row>55</xdr:row>
      <xdr:rowOff>68168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308323</xdr:colOff>
      <xdr:row>57</xdr:row>
      <xdr:rowOff>24773</xdr:rowOff>
    </xdr:from>
    <xdr:to>
      <xdr:col>13</xdr:col>
      <xdr:colOff>405334</xdr:colOff>
      <xdr:row>71</xdr:row>
      <xdr:rowOff>111949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133029</xdr:colOff>
      <xdr:row>1</xdr:row>
      <xdr:rowOff>123825</xdr:rowOff>
    </xdr:from>
    <xdr:to>
      <xdr:col>23</xdr:col>
      <xdr:colOff>55389</xdr:colOff>
      <xdr:row>15</xdr:row>
      <xdr:rowOff>181055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21617</xdr:colOff>
      <xdr:row>17</xdr:row>
      <xdr:rowOff>27116</xdr:rowOff>
    </xdr:from>
    <xdr:to>
      <xdr:col>27</xdr:col>
      <xdr:colOff>100196</xdr:colOff>
      <xdr:row>39</xdr:row>
      <xdr:rowOff>51630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340197</xdr:colOff>
      <xdr:row>42</xdr:row>
      <xdr:rowOff>8663</xdr:rowOff>
    </xdr:from>
    <xdr:to>
      <xdr:col>27</xdr:col>
      <xdr:colOff>349001</xdr:colOff>
      <xdr:row>58</xdr:row>
      <xdr:rowOff>170347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23</xdr:col>
      <xdr:colOff>171519</xdr:colOff>
      <xdr:row>1</xdr:row>
      <xdr:rowOff>89675</xdr:rowOff>
    </xdr:from>
    <xdr:to>
      <xdr:col>32</xdr:col>
      <xdr:colOff>79953</xdr:colOff>
      <xdr:row>16</xdr:row>
      <xdr:rowOff>80230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100013</xdr:rowOff>
    </xdr:from>
    <xdr:to>
      <xdr:col>23</xdr:col>
      <xdr:colOff>8085</xdr:colOff>
      <xdr:row>14</xdr:row>
      <xdr:rowOff>23893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190140</xdr:colOff>
      <xdr:row>15</xdr:row>
      <xdr:rowOff>182655</xdr:rowOff>
    </xdr:from>
    <xdr:to>
      <xdr:col>30</xdr:col>
      <xdr:colOff>383021</xdr:colOff>
      <xdr:row>37</xdr:row>
      <xdr:rowOff>92869</xdr:rowOff>
    </xdr:to>
    <xdr:graphicFrame macro="">
      <xdr:nvGraphicFramePr>
        <xdr:cNvPr id="3" name="Chart 8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245268</xdr:colOff>
      <xdr:row>39</xdr:row>
      <xdr:rowOff>108676</xdr:rowOff>
    </xdr:from>
    <xdr:to>
      <xdr:col>27</xdr:col>
      <xdr:colOff>339797</xdr:colOff>
      <xdr:row>56</xdr:row>
      <xdr:rowOff>79860</xdr:rowOff>
    </xdr:to>
    <xdr:graphicFrame macro="">
      <xdr:nvGraphicFramePr>
        <xdr:cNvPr id="4" name="Chart 9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442553</xdr:colOff>
      <xdr:row>0</xdr:row>
      <xdr:rowOff>0</xdr:rowOff>
    </xdr:from>
    <xdr:to>
      <xdr:col>32</xdr:col>
      <xdr:colOff>436712</xdr:colOff>
      <xdr:row>14</xdr:row>
      <xdr:rowOff>47705</xdr:rowOff>
    </xdr:to>
    <xdr:graphicFrame macro="">
      <xdr:nvGraphicFramePr>
        <xdr:cNvPr id="5" name="Chart 10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24</xdr:row>
      <xdr:rowOff>42581</xdr:rowOff>
    </xdr:from>
    <xdr:to>
      <xdr:col>7</xdr:col>
      <xdr:colOff>22773</xdr:colOff>
      <xdr:row>37</xdr:row>
      <xdr:rowOff>173861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10766</xdr:colOff>
      <xdr:row>39</xdr:row>
      <xdr:rowOff>143074</xdr:rowOff>
    </xdr:from>
    <xdr:to>
      <xdr:col>6</xdr:col>
      <xdr:colOff>1057396</xdr:colOff>
      <xdr:row>54</xdr:row>
      <xdr:rowOff>66326</xdr:rowOff>
    </xdr:to>
    <xdr:graphicFrame macro="">
      <xdr:nvGraphicFramePr>
        <xdr:cNvPr id="7" name="Chart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56</xdr:row>
      <xdr:rowOff>90487</xdr:rowOff>
    </xdr:from>
    <xdr:to>
      <xdr:col>6</xdr:col>
      <xdr:colOff>1046630</xdr:colOff>
      <xdr:row>70</xdr:row>
      <xdr:rowOff>177663</xdr:rowOff>
    </xdr:to>
    <xdr:graphicFrame macro="">
      <xdr:nvGraphicFramePr>
        <xdr:cNvPr id="8" name="Chart 3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234444</xdr:colOff>
      <xdr:row>24</xdr:row>
      <xdr:rowOff>0</xdr:rowOff>
    </xdr:from>
    <xdr:to>
      <xdr:col>13</xdr:col>
      <xdr:colOff>412418</xdr:colOff>
      <xdr:row>37</xdr:row>
      <xdr:rowOff>120074</xdr:rowOff>
    </xdr:to>
    <xdr:graphicFrame macro="">
      <xdr:nvGraphicFramePr>
        <xdr:cNvPr id="9" name="Chart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364713</xdr:colOff>
      <xdr:row>39</xdr:row>
      <xdr:rowOff>166127</xdr:rowOff>
    </xdr:from>
    <xdr:to>
      <xdr:col>13</xdr:col>
      <xdr:colOff>542687</xdr:colOff>
      <xdr:row>54</xdr:row>
      <xdr:rowOff>95462</xdr:rowOff>
    </xdr:to>
    <xdr:graphicFrame macro="">
      <xdr:nvGraphicFramePr>
        <xdr:cNvPr id="10" name="Chart 5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365473</xdr:colOff>
      <xdr:row>56</xdr:row>
      <xdr:rowOff>52067</xdr:rowOff>
    </xdr:from>
    <xdr:to>
      <xdr:col>13</xdr:col>
      <xdr:colOff>543447</xdr:colOff>
      <xdr:row>70</xdr:row>
      <xdr:rowOff>139243</xdr:rowOff>
    </xdr:to>
    <xdr:graphicFrame macro="">
      <xdr:nvGraphicFramePr>
        <xdr:cNvPr id="11" name="Chart 6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192374</xdr:rowOff>
    </xdr:from>
    <xdr:to>
      <xdr:col>10</xdr:col>
      <xdr:colOff>153681</xdr:colOff>
      <xdr:row>47</xdr:row>
      <xdr:rowOff>76839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78485</xdr:colOff>
      <xdr:row>48</xdr:row>
      <xdr:rowOff>140234</xdr:rowOff>
    </xdr:from>
    <xdr:to>
      <xdr:col>10</xdr:col>
      <xdr:colOff>186611</xdr:colOff>
      <xdr:row>69</xdr:row>
      <xdr:rowOff>32932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9330</xdr:colOff>
      <xdr:row>70</xdr:row>
      <xdr:rowOff>109771</xdr:rowOff>
    </xdr:from>
    <xdr:to>
      <xdr:col>10</xdr:col>
      <xdr:colOff>197589</xdr:colOff>
      <xdr:row>92</xdr:row>
      <xdr:rowOff>32931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454456</xdr:colOff>
      <xdr:row>26</xdr:row>
      <xdr:rowOff>21954</xdr:rowOff>
    </xdr:from>
    <xdr:to>
      <xdr:col>20</xdr:col>
      <xdr:colOff>164657</xdr:colOff>
      <xdr:row>47</xdr:row>
      <xdr:rowOff>54886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447595</xdr:colOff>
      <xdr:row>48</xdr:row>
      <xdr:rowOff>163286</xdr:rowOff>
    </xdr:from>
    <xdr:to>
      <xdr:col>20</xdr:col>
      <xdr:colOff>285406</xdr:colOff>
      <xdr:row>69</xdr:row>
      <xdr:rowOff>54885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5765</xdr:colOff>
      <xdr:row>70</xdr:row>
      <xdr:rowOff>137215</xdr:rowOff>
    </xdr:from>
    <xdr:to>
      <xdr:col>20</xdr:col>
      <xdr:colOff>274430</xdr:colOff>
      <xdr:row>91</xdr:row>
      <xdr:rowOff>164656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375683</xdr:colOff>
      <xdr:row>1</xdr:row>
      <xdr:rowOff>46813</xdr:rowOff>
    </xdr:from>
    <xdr:to>
      <xdr:col>28</xdr:col>
      <xdr:colOff>286220</xdr:colOff>
      <xdr:row>22</xdr:row>
      <xdr:rowOff>180975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</xdr:col>
      <xdr:colOff>396013</xdr:colOff>
      <xdr:row>1</xdr:row>
      <xdr:rowOff>80556</xdr:rowOff>
    </xdr:from>
    <xdr:to>
      <xdr:col>40</xdr:col>
      <xdr:colOff>364696</xdr:colOff>
      <xdr:row>23</xdr:row>
      <xdr:rowOff>21906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190126</xdr:colOff>
      <xdr:row>24</xdr:row>
      <xdr:rowOff>18595</xdr:rowOff>
    </xdr:from>
    <xdr:to>
      <xdr:col>32</xdr:col>
      <xdr:colOff>548860</xdr:colOff>
      <xdr:row>47</xdr:row>
      <xdr:rowOff>21954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21</xdr:col>
      <xdr:colOff>0</xdr:colOff>
      <xdr:row>49</xdr:row>
      <xdr:rowOff>0</xdr:rowOff>
    </xdr:from>
    <xdr:to>
      <xdr:col>32</xdr:col>
      <xdr:colOff>358734</xdr:colOff>
      <xdr:row>72</xdr:row>
      <xdr:rowOff>49463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6</xdr:col>
      <xdr:colOff>981635</xdr:colOff>
      <xdr:row>29</xdr:row>
      <xdr:rowOff>122944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1337022</xdr:colOff>
      <xdr:row>12</xdr:row>
      <xdr:rowOff>176733</xdr:rowOff>
    </xdr:from>
    <xdr:to>
      <xdr:col>14</xdr:col>
      <xdr:colOff>505225</xdr:colOff>
      <xdr:row>29</xdr:row>
      <xdr:rowOff>115260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182815</xdr:rowOff>
    </xdr:from>
    <xdr:to>
      <xdr:col>6</xdr:col>
      <xdr:colOff>1021977</xdr:colOff>
      <xdr:row>51</xdr:row>
      <xdr:rowOff>47624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1383127</xdr:colOff>
      <xdr:row>31</xdr:row>
      <xdr:rowOff>161364</xdr:rowOff>
    </xdr:from>
    <xdr:to>
      <xdr:col>14</xdr:col>
      <xdr:colOff>551329</xdr:colOff>
      <xdr:row>51</xdr:row>
      <xdr:rowOff>76841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23052</xdr:colOff>
      <xdr:row>12</xdr:row>
      <xdr:rowOff>161364</xdr:rowOff>
    </xdr:from>
    <xdr:to>
      <xdr:col>6</xdr:col>
      <xdr:colOff>1375441</xdr:colOff>
      <xdr:row>30</xdr:row>
      <xdr:rowOff>99893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13</xdr:row>
      <xdr:rowOff>0</xdr:rowOff>
    </xdr:from>
    <xdr:to>
      <xdr:col>16</xdr:col>
      <xdr:colOff>261257</xdr:colOff>
      <xdr:row>30</xdr:row>
      <xdr:rowOff>122946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</xdr:row>
      <xdr:rowOff>0</xdr:rowOff>
    </xdr:from>
    <xdr:to>
      <xdr:col>6</xdr:col>
      <xdr:colOff>1406178</xdr:colOff>
      <xdr:row>49</xdr:row>
      <xdr:rowOff>122945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32</xdr:row>
      <xdr:rowOff>0</xdr:rowOff>
    </xdr:from>
    <xdr:to>
      <xdr:col>16</xdr:col>
      <xdr:colOff>261257</xdr:colOff>
      <xdr:row>49</xdr:row>
      <xdr:rowOff>122945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106680</xdr:colOff>
      <xdr:row>1</xdr:row>
      <xdr:rowOff>95250</xdr:rowOff>
    </xdr:from>
    <xdr:to>
      <xdr:col>18</xdr:col>
      <xdr:colOff>411480</xdr:colOff>
      <xdr:row>14</xdr:row>
      <xdr:rowOff>163830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510540</xdr:colOff>
      <xdr:row>1</xdr:row>
      <xdr:rowOff>64770</xdr:rowOff>
    </xdr:from>
    <xdr:to>
      <xdr:col>26</xdr:col>
      <xdr:colOff>205740</xdr:colOff>
      <xdr:row>14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83820</xdr:colOff>
      <xdr:row>15</xdr:row>
      <xdr:rowOff>186690</xdr:rowOff>
    </xdr:from>
    <xdr:to>
      <xdr:col>18</xdr:col>
      <xdr:colOff>388620</xdr:colOff>
      <xdr:row>29</xdr:row>
      <xdr:rowOff>95250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594360</xdr:colOff>
      <xdr:row>16</xdr:row>
      <xdr:rowOff>41910</xdr:rowOff>
    </xdr:from>
    <xdr:to>
      <xdr:col>26</xdr:col>
      <xdr:colOff>289560</xdr:colOff>
      <xdr:row>29</xdr:row>
      <xdr:rowOff>156210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205740</xdr:colOff>
      <xdr:row>30</xdr:row>
      <xdr:rowOff>133350</xdr:rowOff>
    </xdr:from>
    <xdr:to>
      <xdr:col>7</xdr:col>
      <xdr:colOff>243840</xdr:colOff>
      <xdr:row>47</xdr:row>
      <xdr:rowOff>38100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373380</xdr:colOff>
      <xdr:row>30</xdr:row>
      <xdr:rowOff>171450</xdr:rowOff>
    </xdr:from>
    <xdr:to>
      <xdr:col>15</xdr:col>
      <xdr:colOff>251460</xdr:colOff>
      <xdr:row>47</xdr:row>
      <xdr:rowOff>38100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220980</xdr:colOff>
      <xdr:row>49</xdr:row>
      <xdr:rowOff>15240</xdr:rowOff>
    </xdr:from>
    <xdr:to>
      <xdr:col>7</xdr:col>
      <xdr:colOff>259080</xdr:colOff>
      <xdr:row>67</xdr:row>
      <xdr:rowOff>152400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45720</xdr:colOff>
      <xdr:row>49</xdr:row>
      <xdr:rowOff>34290</xdr:rowOff>
    </xdr:from>
    <xdr:to>
      <xdr:col>17</xdr:col>
      <xdr:colOff>68580</xdr:colOff>
      <xdr:row>67</xdr:row>
      <xdr:rowOff>144780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266700</xdr:colOff>
      <xdr:row>69</xdr:row>
      <xdr:rowOff>19050</xdr:rowOff>
    </xdr:from>
    <xdr:to>
      <xdr:col>13</xdr:col>
      <xdr:colOff>152400</xdr:colOff>
      <xdr:row>93</xdr:row>
      <xdr:rowOff>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19</xdr:col>
      <xdr:colOff>0</xdr:colOff>
      <xdr:row>32</xdr:row>
      <xdr:rowOff>0</xdr:rowOff>
    </xdr:from>
    <xdr:to>
      <xdr:col>30</xdr:col>
      <xdr:colOff>206189</xdr:colOff>
      <xdr:row>56</xdr:row>
      <xdr:rowOff>18569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 /><Relationship Id="rId2" Type="http://schemas.openxmlformats.org/officeDocument/2006/relationships/printerSettings" Target="../printerSettings/printerSettings2.bin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 /><Relationship Id="rId2" Type="http://schemas.openxmlformats.org/officeDocument/2006/relationships/printerSettings" Target="../printerSettings/printerSettings4.bin" /><Relationship Id="rId1" Type="http://schemas.openxmlformats.org/officeDocument/2006/relationships/printerSettings" Target="../printerSettings/printerSettings3.bin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printerSettings" Target="../printerSettings/printerSettings5.bin" 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 /><Relationship Id="rId2" Type="http://schemas.openxmlformats.org/officeDocument/2006/relationships/printerSettings" Target="../printerSettings/printerSettings7.bin" /><Relationship Id="rId1" Type="http://schemas.openxmlformats.org/officeDocument/2006/relationships/printerSettings" Target="../printerSettings/printerSettings6.bin" 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 /><Relationship Id="rId1" Type="http://schemas.openxmlformats.org/officeDocument/2006/relationships/printerSettings" Target="../printerSettings/printerSettings8.bin" 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 /><Relationship Id="rId1" Type="http://schemas.openxmlformats.org/officeDocument/2006/relationships/printerSettings" Target="../printerSettings/printerSettings9.bin" 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 /><Relationship Id="rId1" Type="http://schemas.openxmlformats.org/officeDocument/2006/relationships/printerSettings" Target="../printerSettings/printerSettings10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2"/>
  <sheetViews>
    <sheetView showZeros="0" zoomScale="70" zoomScaleNormal="70" workbookViewId="0">
      <selection activeCell="J20" sqref="J20"/>
    </sheetView>
  </sheetViews>
  <sheetFormatPr defaultRowHeight="15" x14ac:dyDescent="0.2"/>
  <cols>
    <col min="2" max="2" width="7.6640625" customWidth="1"/>
    <col min="4" max="4" width="12.375" customWidth="1"/>
    <col min="5" max="5" width="5.6484375" customWidth="1"/>
    <col min="6" max="6" width="9.28125" customWidth="1"/>
    <col min="7" max="7" width="16.6796875" customWidth="1"/>
    <col min="8" max="8" width="9.953125" customWidth="1"/>
    <col min="9" max="9" width="13.71875" customWidth="1"/>
    <col min="10" max="10" width="11.43359375" customWidth="1"/>
    <col min="11" max="11" width="6.1875" customWidth="1"/>
    <col min="13" max="13" width="18.16015625" bestFit="1" customWidth="1"/>
  </cols>
  <sheetData>
    <row r="1" spans="1:15" ht="16.149999999999999" customHeight="1" thickBot="1" x14ac:dyDescent="0.25">
      <c r="A1" s="68" t="s">
        <v>0</v>
      </c>
      <c r="B1" s="67"/>
      <c r="D1" s="66" t="s">
        <v>39</v>
      </c>
      <c r="E1" s="67"/>
      <c r="G1" s="66" t="s">
        <v>28</v>
      </c>
      <c r="H1" s="67"/>
      <c r="J1" s="66" t="s">
        <v>42</v>
      </c>
      <c r="K1" s="67"/>
      <c r="M1" s="44" t="s">
        <v>65</v>
      </c>
    </row>
    <row r="2" spans="1:15" ht="16.149999999999999" customHeight="1" x14ac:dyDescent="0.2">
      <c r="A2" s="8" t="s">
        <v>63</v>
      </c>
      <c r="B2" s="2"/>
      <c r="D2" s="4" t="s">
        <v>30</v>
      </c>
      <c r="E2" s="7"/>
      <c r="G2" s="4" t="s">
        <v>29</v>
      </c>
      <c r="H2" s="3"/>
      <c r="J2" s="8" t="s">
        <v>19</v>
      </c>
      <c r="K2" s="2"/>
      <c r="M2" s="46" t="s">
        <v>67</v>
      </c>
      <c r="N2" s="48"/>
    </row>
    <row r="3" spans="1:15" ht="16.149999999999999" customHeight="1" x14ac:dyDescent="0.2">
      <c r="A3" s="6" t="s">
        <v>3</v>
      </c>
      <c r="B3" s="7">
        <v>2</v>
      </c>
      <c r="D3" s="5" t="s">
        <v>32</v>
      </c>
      <c r="E3" s="7"/>
      <c r="G3" s="5" t="s">
        <v>31</v>
      </c>
      <c r="H3" s="3">
        <v>1</v>
      </c>
      <c r="J3" s="9" t="s">
        <v>21</v>
      </c>
      <c r="K3" s="3">
        <v>1</v>
      </c>
      <c r="M3" s="46" t="s">
        <v>68</v>
      </c>
      <c r="N3" s="48"/>
    </row>
    <row r="4" spans="1:15" ht="16.149999999999999" customHeight="1" x14ac:dyDescent="0.2">
      <c r="A4" s="9" t="s">
        <v>5</v>
      </c>
      <c r="B4" s="3">
        <v>1</v>
      </c>
      <c r="D4" s="5" t="s">
        <v>33</v>
      </c>
      <c r="E4" s="7">
        <v>1</v>
      </c>
      <c r="G4" s="5" t="s">
        <v>34</v>
      </c>
      <c r="H4" s="3">
        <v>2</v>
      </c>
      <c r="J4" s="5" t="s">
        <v>23</v>
      </c>
      <c r="K4" s="3"/>
      <c r="M4" s="46" t="s">
        <v>70</v>
      </c>
      <c r="N4" s="48"/>
    </row>
    <row r="5" spans="1:15" ht="16.149999999999999" customHeight="1" thickBot="1" x14ac:dyDescent="0.25">
      <c r="A5" s="13" t="s">
        <v>7</v>
      </c>
      <c r="B5" s="14">
        <f>SUM(B2:B4)</f>
        <v>3</v>
      </c>
      <c r="D5" s="5" t="s">
        <v>35</v>
      </c>
      <c r="E5" s="7"/>
      <c r="G5" s="13" t="s">
        <v>7</v>
      </c>
      <c r="H5" s="14">
        <f>SUM(H2:H4)</f>
        <v>3</v>
      </c>
      <c r="J5" s="5" t="s">
        <v>25</v>
      </c>
      <c r="K5" s="3">
        <v>1</v>
      </c>
      <c r="M5" s="46" t="s">
        <v>71</v>
      </c>
      <c r="N5" s="48">
        <v>2</v>
      </c>
    </row>
    <row r="6" spans="1:15" ht="16.149999999999999" customHeight="1" x14ac:dyDescent="0.2">
      <c r="A6" s="1"/>
      <c r="B6" s="1"/>
      <c r="D6" s="5" t="s">
        <v>36</v>
      </c>
      <c r="E6" s="7">
        <v>1</v>
      </c>
      <c r="J6" s="5" t="s">
        <v>26</v>
      </c>
      <c r="K6" s="3"/>
      <c r="M6" s="46" t="s">
        <v>69</v>
      </c>
      <c r="N6" s="48">
        <v>1</v>
      </c>
    </row>
    <row r="7" spans="1:15" ht="16.149999999999999" customHeight="1" x14ac:dyDescent="0.2">
      <c r="D7" s="5" t="s">
        <v>37</v>
      </c>
      <c r="E7" s="7"/>
      <c r="J7" s="5" t="s">
        <v>27</v>
      </c>
      <c r="K7" s="3">
        <v>1</v>
      </c>
      <c r="M7" s="46" t="s">
        <v>72</v>
      </c>
      <c r="N7" s="48"/>
    </row>
    <row r="8" spans="1:15" ht="16.149999999999999" customHeight="1" thickBot="1" x14ac:dyDescent="0.25">
      <c r="D8" s="9" t="s">
        <v>38</v>
      </c>
      <c r="E8" s="7">
        <v>1</v>
      </c>
      <c r="J8" s="15" t="s">
        <v>7</v>
      </c>
      <c r="K8" s="16">
        <f>SUM(K2:K7)</f>
        <v>3</v>
      </c>
      <c r="M8" s="46" t="s">
        <v>66</v>
      </c>
      <c r="N8" s="48"/>
    </row>
    <row r="9" spans="1:15" ht="16.149999999999999" customHeight="1" thickBot="1" x14ac:dyDescent="0.25">
      <c r="A9" s="66" t="s">
        <v>11</v>
      </c>
      <c r="B9" s="67"/>
      <c r="D9" s="42" t="s">
        <v>7</v>
      </c>
      <c r="E9" s="14">
        <f>SUM(E2:E8)</f>
        <v>3</v>
      </c>
      <c r="M9" s="47" t="s">
        <v>7</v>
      </c>
      <c r="N9" s="16">
        <f>SUM(N2:N8)</f>
        <v>3</v>
      </c>
    </row>
    <row r="10" spans="1:15" ht="16.149999999999999" customHeight="1" thickBot="1" x14ac:dyDescent="0.25">
      <c r="A10" s="4" t="s">
        <v>13</v>
      </c>
      <c r="B10" s="2">
        <v>3</v>
      </c>
      <c r="C10">
        <v>4</v>
      </c>
      <c r="G10" s="66" t="s">
        <v>44</v>
      </c>
      <c r="H10" s="67"/>
    </row>
    <row r="11" spans="1:15" ht="16.149999999999999" customHeight="1" thickBot="1" x14ac:dyDescent="0.25">
      <c r="A11" s="9" t="s">
        <v>15</v>
      </c>
      <c r="B11" s="3"/>
      <c r="D11" s="66" t="s">
        <v>40</v>
      </c>
      <c r="E11" s="67"/>
      <c r="G11" s="4" t="s">
        <v>45</v>
      </c>
      <c r="H11" s="3">
        <v>1</v>
      </c>
    </row>
    <row r="12" spans="1:15" ht="16.149999999999999" customHeight="1" thickBot="1" x14ac:dyDescent="0.25">
      <c r="A12" s="13" t="s">
        <v>7</v>
      </c>
      <c r="B12" s="14">
        <f>SUM(B10:B11)</f>
        <v>3</v>
      </c>
      <c r="D12" s="4" t="s">
        <v>2</v>
      </c>
      <c r="E12" s="2"/>
      <c r="G12" s="5" t="s">
        <v>46</v>
      </c>
      <c r="H12" s="3">
        <v>1</v>
      </c>
      <c r="M12" t="s">
        <v>93</v>
      </c>
    </row>
    <row r="13" spans="1:15" ht="16.149999999999999" customHeight="1" thickBot="1" x14ac:dyDescent="0.25">
      <c r="D13" s="9" t="s">
        <v>4</v>
      </c>
      <c r="E13" s="3">
        <v>3</v>
      </c>
      <c r="G13" s="5" t="s">
        <v>47</v>
      </c>
      <c r="H13" s="3"/>
      <c r="M13">
        <f>B5*B12*B20*E9*E18*E24*H23*H5*K8*N9</f>
        <v>59049</v>
      </c>
    </row>
    <row r="14" spans="1:15" ht="16.149999999999999" customHeight="1" thickBot="1" x14ac:dyDescent="0.25">
      <c r="A14" s="66" t="s">
        <v>41</v>
      </c>
      <c r="B14" s="67"/>
      <c r="D14" s="5" t="s">
        <v>6</v>
      </c>
      <c r="E14" s="3"/>
      <c r="G14" s="5" t="s">
        <v>48</v>
      </c>
      <c r="H14" s="3">
        <v>1</v>
      </c>
      <c r="M14">
        <f>AVERAGE(B5,B12,B20,E9,E18,E24,H5,H23,K8,N9)^10</f>
        <v>59049</v>
      </c>
      <c r="O14" t="s">
        <v>94</v>
      </c>
    </row>
    <row r="15" spans="1:15" ht="16.149999999999999" customHeight="1" x14ac:dyDescent="0.2">
      <c r="A15" s="4" t="s">
        <v>10</v>
      </c>
      <c r="B15" s="7"/>
      <c r="D15" s="5" t="s">
        <v>58</v>
      </c>
      <c r="E15" s="3"/>
      <c r="G15" s="5" t="s">
        <v>49</v>
      </c>
      <c r="H15" s="3"/>
      <c r="O15" t="s">
        <v>95</v>
      </c>
    </row>
    <row r="16" spans="1:15" ht="16.149999999999999" customHeight="1" x14ac:dyDescent="0.2">
      <c r="A16" s="5" t="s">
        <v>12</v>
      </c>
      <c r="B16" s="7">
        <v>1</v>
      </c>
      <c r="D16" s="5" t="s">
        <v>8</v>
      </c>
      <c r="E16" s="3"/>
      <c r="G16" s="5" t="s">
        <v>50</v>
      </c>
      <c r="H16" s="3"/>
    </row>
    <row r="17" spans="1:8" ht="16.149999999999999" customHeight="1" x14ac:dyDescent="0.2">
      <c r="A17" s="5" t="s">
        <v>14</v>
      </c>
      <c r="B17" s="7"/>
      <c r="D17" s="5" t="s">
        <v>9</v>
      </c>
      <c r="E17" s="3"/>
      <c r="G17" s="5" t="s">
        <v>51</v>
      </c>
      <c r="H17" s="3"/>
    </row>
    <row r="18" spans="1:8" ht="16.149999999999999" customHeight="1" thickBot="1" x14ac:dyDescent="0.25">
      <c r="A18" s="5" t="s">
        <v>16</v>
      </c>
      <c r="B18" s="7">
        <v>1</v>
      </c>
      <c r="D18" s="13" t="s">
        <v>7</v>
      </c>
      <c r="E18" s="14">
        <f>SUM(E12:E17)</f>
        <v>3</v>
      </c>
      <c r="G18" s="5" t="s">
        <v>52</v>
      </c>
      <c r="H18" s="3"/>
    </row>
    <row r="19" spans="1:8" ht="16.149999999999999" customHeight="1" thickBot="1" x14ac:dyDescent="0.25">
      <c r="A19" s="5" t="s">
        <v>17</v>
      </c>
      <c r="B19" s="7">
        <v>1</v>
      </c>
      <c r="G19" s="5" t="s">
        <v>53</v>
      </c>
      <c r="H19" s="3"/>
    </row>
    <row r="20" spans="1:8" ht="16.149999999999999" customHeight="1" thickBot="1" x14ac:dyDescent="0.25">
      <c r="A20" s="13" t="s">
        <v>7</v>
      </c>
      <c r="B20" s="14">
        <f>SUM(B15:B19)</f>
        <v>3</v>
      </c>
      <c r="D20" s="66" t="s">
        <v>18</v>
      </c>
      <c r="E20" s="67"/>
      <c r="G20" s="5" t="s">
        <v>54</v>
      </c>
      <c r="H20" s="3"/>
    </row>
    <row r="21" spans="1:8" ht="16.149999999999999" customHeight="1" x14ac:dyDescent="0.2">
      <c r="A21" t="s">
        <v>61</v>
      </c>
      <c r="D21" s="10" t="s">
        <v>20</v>
      </c>
      <c r="E21" s="2">
        <v>2</v>
      </c>
      <c r="G21" s="5" t="s">
        <v>55</v>
      </c>
      <c r="H21" s="3"/>
    </row>
    <row r="22" spans="1:8" ht="16.149999999999999" customHeight="1" x14ac:dyDescent="0.2">
      <c r="D22" s="41" t="s">
        <v>62</v>
      </c>
      <c r="E22" s="3"/>
      <c r="G22" s="5" t="s">
        <v>56</v>
      </c>
      <c r="H22" s="3"/>
    </row>
    <row r="23" spans="1:8" ht="16.149999999999999" customHeight="1" thickBot="1" x14ac:dyDescent="0.25">
      <c r="D23" s="41" t="s">
        <v>24</v>
      </c>
      <c r="E23" s="3">
        <v>1</v>
      </c>
      <c r="G23" s="15" t="s">
        <v>7</v>
      </c>
      <c r="H23" s="16">
        <f>SUM(H11:H22)</f>
        <v>3</v>
      </c>
    </row>
    <row r="24" spans="1:8" ht="16.149999999999999" customHeight="1" thickBot="1" x14ac:dyDescent="0.25">
      <c r="D24" s="13" t="s">
        <v>7</v>
      </c>
      <c r="E24" s="14">
        <f>SUM(E21:E23)</f>
        <v>3</v>
      </c>
    </row>
    <row r="25" spans="1:8" ht="16.149999999999999" customHeight="1" x14ac:dyDescent="0.2"/>
    <row r="26" spans="1:8" ht="16.149999999999999" customHeight="1" x14ac:dyDescent="0.2"/>
    <row r="27" spans="1:8" ht="16.149999999999999" customHeight="1" x14ac:dyDescent="0.2"/>
    <row r="28" spans="1:8" ht="16.149999999999999" customHeight="1" x14ac:dyDescent="0.2"/>
    <row r="29" spans="1:8" ht="16.149999999999999" customHeight="1" x14ac:dyDescent="0.2"/>
    <row r="30" spans="1:8" ht="16.149999999999999" customHeight="1" x14ac:dyDescent="0.2"/>
    <row r="31" spans="1:8" ht="16.149999999999999" customHeight="1" x14ac:dyDescent="0.2"/>
    <row r="32" spans="1:8" ht="16.149999999999999" customHeight="1" x14ac:dyDescent="0.2"/>
  </sheetData>
  <sortState xmlns:xlrd2="http://schemas.microsoft.com/office/spreadsheetml/2017/richdata2" ref="M2:N8">
    <sortCondition ref="M2"/>
  </sortState>
  <customSheetViews>
    <customSheetView guid="{D7984259-0DA1-4300-B7F4-90CAC943FFA7}">
      <selection activeCell="D11" sqref="D11:E11"/>
      <pageMargins left="0.7" right="0.7" top="0.75" bottom="0.75" header="0.3" footer="0.3"/>
      <pageSetup paperSize="9" orientation="portrait" r:id="rId1"/>
    </customSheetView>
  </customSheetViews>
  <mergeCells count="9">
    <mergeCell ref="A1:B1"/>
    <mergeCell ref="A9:B9"/>
    <mergeCell ref="A14:B14"/>
    <mergeCell ref="G1:H1"/>
    <mergeCell ref="D20:E20"/>
    <mergeCell ref="D1:E1"/>
    <mergeCell ref="D11:E11"/>
    <mergeCell ref="G10:H10"/>
    <mergeCell ref="J1:K1"/>
  </mergeCells>
  <conditionalFormatting sqref="O14">
    <cfRule type="expression" dxfId="7" priority="2">
      <formula>$M$13&lt;&gt;$M$14</formula>
    </cfRule>
  </conditionalFormatting>
  <conditionalFormatting sqref="P14:R14">
    <cfRule type="expression" dxfId="6" priority="1">
      <formula>$M$13&lt;&gt;$M$14</formula>
    </cfRule>
  </conditionalFormatting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0"/>
  <sheetViews>
    <sheetView zoomScale="85" zoomScaleNormal="85" workbookViewId="0">
      <selection activeCell="L11" sqref="L11"/>
    </sheetView>
  </sheetViews>
  <sheetFormatPr defaultRowHeight="15" x14ac:dyDescent="0.2"/>
  <cols>
    <col min="1" max="1" width="10.22265625" customWidth="1"/>
    <col min="2" max="2" width="6.58984375" customWidth="1"/>
    <col min="4" max="4" width="13.71875" customWidth="1"/>
    <col min="5" max="5" width="6.3203125" customWidth="1"/>
    <col min="7" max="7" width="16.27734375" customWidth="1"/>
    <col min="8" max="8" width="6.3203125" customWidth="1"/>
    <col min="10" max="10" width="13.1796875" customWidth="1"/>
    <col min="11" max="11" width="6.3203125" customWidth="1"/>
    <col min="13" max="13" width="19.50390625" bestFit="1" customWidth="1"/>
  </cols>
  <sheetData>
    <row r="1" spans="1:15" ht="16.149999999999999" customHeight="1" thickBot="1" x14ac:dyDescent="0.25">
      <c r="A1" s="70" t="s">
        <v>0</v>
      </c>
      <c r="B1" s="71"/>
      <c r="D1" s="66" t="s">
        <v>39</v>
      </c>
      <c r="E1" s="67"/>
      <c r="G1" s="66" t="s">
        <v>28</v>
      </c>
      <c r="H1" s="67"/>
      <c r="J1" s="66" t="s">
        <v>43</v>
      </c>
      <c r="K1" s="69"/>
      <c r="M1" s="49" t="s">
        <v>78</v>
      </c>
    </row>
    <row r="2" spans="1:15" ht="16.149999999999999" customHeight="1" x14ac:dyDescent="0.2">
      <c r="A2" s="19" t="s">
        <v>1</v>
      </c>
      <c r="B2" s="20"/>
      <c r="D2" s="4" t="s">
        <v>30</v>
      </c>
      <c r="E2" s="2"/>
      <c r="G2" s="4" t="s">
        <v>29</v>
      </c>
      <c r="H2" s="2"/>
      <c r="J2" s="8" t="s">
        <v>19</v>
      </c>
      <c r="K2" s="2"/>
      <c r="M2" s="46" t="s">
        <v>73</v>
      </c>
      <c r="N2" s="48"/>
    </row>
    <row r="3" spans="1:15" ht="16.149999999999999" customHeight="1" x14ac:dyDescent="0.2">
      <c r="A3" s="21" t="s">
        <v>3</v>
      </c>
      <c r="B3" s="22">
        <v>1</v>
      </c>
      <c r="D3" s="5" t="s">
        <v>32</v>
      </c>
      <c r="E3" s="3"/>
      <c r="G3" s="5" t="s">
        <v>31</v>
      </c>
      <c r="H3" s="3"/>
      <c r="J3" s="5" t="s">
        <v>21</v>
      </c>
      <c r="K3" s="3"/>
      <c r="M3" s="57" t="s">
        <v>74</v>
      </c>
      <c r="N3" s="48"/>
    </row>
    <row r="4" spans="1:15" ht="16.149999999999999" customHeight="1" x14ac:dyDescent="0.2">
      <c r="A4" s="23" t="s">
        <v>5</v>
      </c>
      <c r="B4" s="22"/>
      <c r="D4" s="5" t="s">
        <v>33</v>
      </c>
      <c r="E4" s="3"/>
      <c r="G4" s="5" t="s">
        <v>34</v>
      </c>
      <c r="H4" s="3">
        <v>1</v>
      </c>
      <c r="J4" s="5" t="s">
        <v>23</v>
      </c>
      <c r="K4" s="3"/>
      <c r="M4" s="46" t="s">
        <v>75</v>
      </c>
      <c r="N4" s="48"/>
    </row>
    <row r="5" spans="1:15" ht="16.149999999999999" customHeight="1" thickBot="1" x14ac:dyDescent="0.25">
      <c r="A5" s="24" t="s">
        <v>7</v>
      </c>
      <c r="B5" s="14">
        <f>SUM(B2:B4)</f>
        <v>1</v>
      </c>
      <c r="D5" s="5" t="s">
        <v>35</v>
      </c>
      <c r="E5" s="3"/>
      <c r="G5" s="13" t="s">
        <v>7</v>
      </c>
      <c r="H5" s="14">
        <f>SUM(H2:H4)</f>
        <v>1</v>
      </c>
      <c r="J5" s="5" t="s">
        <v>25</v>
      </c>
      <c r="K5" s="3"/>
      <c r="M5" s="46" t="s">
        <v>76</v>
      </c>
      <c r="N5" s="48"/>
    </row>
    <row r="6" spans="1:15" ht="16.149999999999999" customHeight="1" x14ac:dyDescent="0.2">
      <c r="D6" s="5" t="s">
        <v>36</v>
      </c>
      <c r="E6" s="3"/>
      <c r="J6" s="5" t="s">
        <v>26</v>
      </c>
      <c r="K6" s="3"/>
      <c r="M6" s="46" t="s">
        <v>77</v>
      </c>
      <c r="N6" s="48">
        <v>1</v>
      </c>
    </row>
    <row r="7" spans="1:15" ht="16.149999999999999" customHeight="1" thickBot="1" x14ac:dyDescent="0.25">
      <c r="D7" s="5" t="s">
        <v>37</v>
      </c>
      <c r="E7" s="3">
        <v>1</v>
      </c>
      <c r="J7" s="5" t="s">
        <v>27</v>
      </c>
      <c r="K7" s="3">
        <v>1</v>
      </c>
      <c r="M7" s="47" t="s">
        <v>7</v>
      </c>
      <c r="N7" s="16">
        <f>SUM(N2:N6)</f>
        <v>1</v>
      </c>
    </row>
    <row r="8" spans="1:15" ht="16.149999999999999" customHeight="1" thickBot="1" x14ac:dyDescent="0.25">
      <c r="A8" s="1"/>
      <c r="B8" s="1"/>
      <c r="D8" s="9" t="s">
        <v>38</v>
      </c>
      <c r="E8" s="3"/>
      <c r="J8" s="15" t="s">
        <v>7</v>
      </c>
      <c r="K8" s="16">
        <f>SUM(K2:K7)</f>
        <v>1</v>
      </c>
    </row>
    <row r="9" spans="1:15" ht="16.149999999999999" customHeight="1" thickBot="1" x14ac:dyDescent="0.25">
      <c r="A9" s="66" t="s">
        <v>11</v>
      </c>
      <c r="B9" s="67"/>
      <c r="D9" s="13" t="s">
        <v>7</v>
      </c>
      <c r="E9" s="14">
        <f>SUM(E2:E8)</f>
        <v>1</v>
      </c>
    </row>
    <row r="10" spans="1:15" ht="16.149999999999999" customHeight="1" thickBot="1" x14ac:dyDescent="0.25">
      <c r="A10" s="4" t="s">
        <v>13</v>
      </c>
      <c r="B10" s="2">
        <v>1</v>
      </c>
      <c r="G10" s="66" t="s">
        <v>44</v>
      </c>
      <c r="H10" s="67"/>
    </row>
    <row r="11" spans="1:15" ht="16.149999999999999" customHeight="1" thickBot="1" x14ac:dyDescent="0.25">
      <c r="A11" s="5" t="s">
        <v>15</v>
      </c>
      <c r="B11" s="3"/>
      <c r="D11" s="66" t="s">
        <v>40</v>
      </c>
      <c r="E11" s="67"/>
      <c r="G11" s="4" t="s">
        <v>45</v>
      </c>
      <c r="H11" s="2">
        <v>1</v>
      </c>
    </row>
    <row r="12" spans="1:15" ht="16.149999999999999" customHeight="1" thickBot="1" x14ac:dyDescent="0.25">
      <c r="A12" s="13" t="s">
        <v>7</v>
      </c>
      <c r="B12" s="14">
        <f>SUM(B10:B11)</f>
        <v>1</v>
      </c>
      <c r="D12" s="4" t="s">
        <v>2</v>
      </c>
      <c r="E12" s="2"/>
      <c r="G12" s="5" t="s">
        <v>46</v>
      </c>
      <c r="H12" s="3"/>
      <c r="M12" t="s">
        <v>93</v>
      </c>
    </row>
    <row r="13" spans="1:15" ht="16.149999999999999" customHeight="1" thickBot="1" x14ac:dyDescent="0.25">
      <c r="D13" s="9" t="s">
        <v>4</v>
      </c>
      <c r="E13" s="3">
        <v>1</v>
      </c>
      <c r="G13" s="5" t="s">
        <v>47</v>
      </c>
      <c r="H13" s="3"/>
      <c r="M13">
        <f>B5*B12*B20*E9*E18*E24*H23*H5*K8*N7</f>
        <v>1</v>
      </c>
    </row>
    <row r="14" spans="1:15" ht="16.149999999999999" customHeight="1" thickBot="1" x14ac:dyDescent="0.25">
      <c r="A14" s="66" t="s">
        <v>41</v>
      </c>
      <c r="B14" s="67"/>
      <c r="D14" s="5" t="s">
        <v>6</v>
      </c>
      <c r="E14" s="3"/>
      <c r="G14" s="5" t="s">
        <v>48</v>
      </c>
      <c r="H14" s="3"/>
      <c r="M14">
        <f>AVERAGE(B5,B12,B20,E9,E18,E24,H5,H23,K8,N7)^10</f>
        <v>1</v>
      </c>
      <c r="O14" t="s">
        <v>94</v>
      </c>
    </row>
    <row r="15" spans="1:15" ht="16.149999999999999" customHeight="1" x14ac:dyDescent="0.2">
      <c r="A15" s="4" t="s">
        <v>10</v>
      </c>
      <c r="B15" s="2"/>
      <c r="D15" s="5" t="s">
        <v>58</v>
      </c>
      <c r="E15" s="3"/>
      <c r="G15" s="5" t="s">
        <v>49</v>
      </c>
      <c r="H15" s="3"/>
      <c r="O15" t="s">
        <v>95</v>
      </c>
    </row>
    <row r="16" spans="1:15" ht="16.149999999999999" customHeight="1" x14ac:dyDescent="0.2">
      <c r="A16" s="5" t="s">
        <v>12</v>
      </c>
      <c r="B16" s="3">
        <v>1</v>
      </c>
      <c r="D16" s="5" t="s">
        <v>8</v>
      </c>
      <c r="E16" s="3"/>
      <c r="G16" s="5" t="s">
        <v>50</v>
      </c>
      <c r="H16" s="3"/>
    </row>
    <row r="17" spans="1:17" ht="16.149999999999999" customHeight="1" x14ac:dyDescent="0.2">
      <c r="A17" s="9" t="s">
        <v>14</v>
      </c>
      <c r="B17" s="3"/>
      <c r="D17" s="5" t="s">
        <v>9</v>
      </c>
      <c r="E17" s="3"/>
      <c r="G17" s="5" t="s">
        <v>51</v>
      </c>
      <c r="H17" s="3"/>
    </row>
    <row r="18" spans="1:17" ht="16.149999999999999" customHeight="1" thickBot="1" x14ac:dyDescent="0.25">
      <c r="A18" s="5" t="s">
        <v>16</v>
      </c>
      <c r="B18" s="3"/>
      <c r="D18" s="13" t="s">
        <v>7</v>
      </c>
      <c r="E18" s="14">
        <f>SUM(E12:E17)</f>
        <v>1</v>
      </c>
      <c r="G18" s="5" t="s">
        <v>52</v>
      </c>
      <c r="H18" s="3"/>
    </row>
    <row r="19" spans="1:17" ht="16.149999999999999" customHeight="1" thickBot="1" x14ac:dyDescent="0.25">
      <c r="A19" s="5" t="s">
        <v>57</v>
      </c>
      <c r="B19" s="3"/>
      <c r="G19" s="5" t="s">
        <v>53</v>
      </c>
      <c r="H19" s="3"/>
    </row>
    <row r="20" spans="1:17" ht="16.149999999999999" customHeight="1" thickBot="1" x14ac:dyDescent="0.25">
      <c r="A20" s="13" t="s">
        <v>7</v>
      </c>
      <c r="B20" s="14">
        <f>SUM(B15:B19)</f>
        <v>1</v>
      </c>
      <c r="D20" s="66" t="s">
        <v>18</v>
      </c>
      <c r="E20" s="67"/>
      <c r="G20" s="5" t="s">
        <v>54</v>
      </c>
      <c r="H20" s="3"/>
    </row>
    <row r="21" spans="1:17" ht="16.149999999999999" customHeight="1" x14ac:dyDescent="0.2">
      <c r="A21" s="12"/>
      <c r="B21" s="12"/>
      <c r="D21" s="10" t="s">
        <v>20</v>
      </c>
      <c r="E21" s="2"/>
      <c r="G21" s="5" t="s">
        <v>55</v>
      </c>
      <c r="H21" s="3"/>
      <c r="J21" s="1"/>
      <c r="K21" s="1"/>
    </row>
    <row r="22" spans="1:17" ht="16.149999999999999" customHeight="1" x14ac:dyDescent="0.2">
      <c r="A22" s="1"/>
      <c r="B22" s="1"/>
      <c r="D22" s="11" t="s">
        <v>22</v>
      </c>
      <c r="E22" s="3"/>
      <c r="G22" s="5" t="s">
        <v>56</v>
      </c>
      <c r="H22" s="3"/>
      <c r="J22" s="12"/>
      <c r="K22" s="12"/>
    </row>
    <row r="23" spans="1:17" ht="16.149999999999999" customHeight="1" thickBot="1" x14ac:dyDescent="0.25">
      <c r="A23" s="12"/>
      <c r="B23" s="12"/>
      <c r="D23" s="11" t="s">
        <v>24</v>
      </c>
      <c r="E23" s="3">
        <v>1</v>
      </c>
      <c r="G23" s="17" t="s">
        <v>7</v>
      </c>
      <c r="H23" s="18">
        <f>SUM(H11:H22)</f>
        <v>1</v>
      </c>
      <c r="J23" s="12"/>
      <c r="K23" s="12"/>
    </row>
    <row r="24" spans="1:17" ht="16.149999999999999" customHeight="1" thickBot="1" x14ac:dyDescent="0.25">
      <c r="A24" s="12"/>
      <c r="B24" s="12"/>
      <c r="D24" s="13" t="s">
        <v>7</v>
      </c>
      <c r="E24" s="14">
        <f>SUM(E21:E23)</f>
        <v>1</v>
      </c>
      <c r="J24" s="12"/>
      <c r="K24" s="12"/>
    </row>
    <row r="25" spans="1:17" ht="16.149999999999999" customHeight="1" x14ac:dyDescent="0.2">
      <c r="A25" s="12"/>
      <c r="B25" s="12"/>
      <c r="D25" s="12"/>
      <c r="E25" s="12"/>
      <c r="J25" s="12"/>
      <c r="K25" s="12"/>
    </row>
    <row r="26" spans="1:17" ht="16.149999999999999" customHeight="1" x14ac:dyDescent="0.2">
      <c r="A26" s="12"/>
      <c r="B26" s="12"/>
      <c r="D26" s="12"/>
      <c r="E26" s="12"/>
      <c r="J26" s="12"/>
      <c r="K26" s="12"/>
    </row>
    <row r="27" spans="1:17" ht="16.149999999999999" customHeight="1" x14ac:dyDescent="0.2">
      <c r="A27" s="12"/>
      <c r="B27" s="12"/>
      <c r="D27" s="12"/>
      <c r="E27" s="12"/>
      <c r="G27" s="12"/>
      <c r="H27" s="12"/>
      <c r="J27" s="12"/>
      <c r="K27" s="12"/>
    </row>
    <row r="28" spans="1:17" ht="16.149999999999999" customHeight="1" x14ac:dyDescent="0.2">
      <c r="A28" s="12"/>
      <c r="B28" s="12"/>
      <c r="D28" s="1"/>
      <c r="E28" s="1"/>
      <c r="G28" s="12"/>
      <c r="H28" s="12"/>
      <c r="I28" s="12"/>
      <c r="J28" s="12"/>
      <c r="K28" s="12"/>
      <c r="M28" s="12"/>
      <c r="N28" s="12"/>
    </row>
    <row r="29" spans="1:17" ht="16.149999999999999" customHeight="1" x14ac:dyDescent="0.2">
      <c r="A29" s="12"/>
      <c r="B29" s="12"/>
      <c r="D29" s="12"/>
      <c r="E29" s="12"/>
      <c r="G29" s="12"/>
      <c r="H29" s="12"/>
      <c r="I29" s="12"/>
      <c r="J29" s="12"/>
      <c r="K29" s="12"/>
      <c r="M29" s="12"/>
      <c r="N29" s="12"/>
    </row>
    <row r="30" spans="1:17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  <row r="31" spans="1:17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</row>
    <row r="32" spans="1:17" x14ac:dyDescent="0.2">
      <c r="C32" s="12"/>
      <c r="D32" s="12"/>
      <c r="E32" s="12"/>
      <c r="F32" s="12"/>
      <c r="G32" s="12"/>
      <c r="H32" s="12"/>
      <c r="I32" s="12"/>
      <c r="L32" s="12"/>
      <c r="M32" s="12"/>
      <c r="N32" s="12"/>
      <c r="O32" s="12"/>
      <c r="P32" s="12"/>
      <c r="Q32" s="12"/>
    </row>
    <row r="33" spans="3:17" x14ac:dyDescent="0.2">
      <c r="C33" s="12"/>
      <c r="D33" s="12"/>
      <c r="E33" s="12"/>
      <c r="F33" s="12"/>
      <c r="G33" s="12"/>
      <c r="H33" s="12"/>
      <c r="I33" s="12"/>
      <c r="L33" s="12"/>
      <c r="M33" s="12"/>
      <c r="N33" s="12"/>
      <c r="O33" s="12"/>
      <c r="P33" s="12"/>
      <c r="Q33" s="12"/>
    </row>
    <row r="34" spans="3:17" x14ac:dyDescent="0.2">
      <c r="C34" s="12"/>
      <c r="F34" s="12"/>
      <c r="G34" s="12"/>
      <c r="H34" s="12"/>
      <c r="I34" s="12"/>
      <c r="L34" s="12"/>
      <c r="M34" s="12"/>
      <c r="N34" s="12"/>
      <c r="O34" s="12"/>
      <c r="P34" s="12"/>
      <c r="Q34" s="12"/>
    </row>
    <row r="35" spans="3:17" x14ac:dyDescent="0.2">
      <c r="C35" s="12"/>
      <c r="F35" s="12"/>
      <c r="G35" s="12"/>
      <c r="H35" s="12"/>
      <c r="I35" s="12"/>
      <c r="L35" s="12"/>
      <c r="M35" s="12"/>
      <c r="N35" s="12"/>
      <c r="O35" s="12"/>
      <c r="P35" s="12"/>
      <c r="Q35" s="12"/>
    </row>
    <row r="36" spans="3:17" x14ac:dyDescent="0.2">
      <c r="C36" s="12"/>
      <c r="F36" s="12"/>
      <c r="G36" s="12"/>
      <c r="H36" s="12"/>
      <c r="I36" s="12"/>
      <c r="L36" s="12"/>
      <c r="M36" s="12"/>
      <c r="N36" s="12"/>
      <c r="O36" s="12"/>
      <c r="P36" s="12"/>
      <c r="Q36" s="12"/>
    </row>
    <row r="37" spans="3:17" x14ac:dyDescent="0.2">
      <c r="C37" s="12"/>
      <c r="F37" s="12"/>
      <c r="G37" s="12"/>
      <c r="H37" s="12"/>
      <c r="I37" s="12"/>
      <c r="L37" s="12"/>
      <c r="M37" s="12"/>
      <c r="N37" s="12"/>
      <c r="O37" s="12"/>
      <c r="P37" s="12"/>
      <c r="Q37" s="12"/>
    </row>
    <row r="38" spans="3:17" x14ac:dyDescent="0.2">
      <c r="C38" s="12"/>
      <c r="F38" s="12"/>
      <c r="I38" s="12"/>
      <c r="L38" s="12"/>
      <c r="M38" s="12"/>
      <c r="N38" s="12"/>
      <c r="O38" s="12"/>
      <c r="P38" s="12"/>
      <c r="Q38" s="12"/>
    </row>
    <row r="39" spans="3:17" x14ac:dyDescent="0.2">
      <c r="C39" s="12"/>
      <c r="F39" s="12"/>
      <c r="L39" s="12"/>
      <c r="O39" s="12"/>
      <c r="P39" s="12"/>
      <c r="Q39" s="12"/>
    </row>
    <row r="40" spans="3:17" x14ac:dyDescent="0.2">
      <c r="C40" s="12"/>
      <c r="F40" s="12"/>
      <c r="L40" s="12"/>
      <c r="O40" s="12"/>
      <c r="P40" s="12"/>
      <c r="Q40" s="12"/>
    </row>
  </sheetData>
  <customSheetViews>
    <customSheetView guid="{D7984259-0DA1-4300-B7F4-90CAC943FFA7}">
      <selection activeCell="G8" sqref="G8"/>
      <pageMargins left="0.7" right="0.7" top="0.75" bottom="0.75" header="0.3" footer="0.3"/>
      <pageSetup paperSize="9" orientation="portrait" r:id="rId1"/>
    </customSheetView>
  </customSheetViews>
  <mergeCells count="9">
    <mergeCell ref="J1:K1"/>
    <mergeCell ref="D11:E11"/>
    <mergeCell ref="A9:B9"/>
    <mergeCell ref="D20:E20"/>
    <mergeCell ref="A14:B14"/>
    <mergeCell ref="A1:B1"/>
    <mergeCell ref="G1:H1"/>
    <mergeCell ref="D1:E1"/>
    <mergeCell ref="G10:H10"/>
  </mergeCells>
  <conditionalFormatting sqref="O14">
    <cfRule type="expression" dxfId="5" priority="2">
      <formula>$M$13&lt;&gt;$M$14</formula>
    </cfRule>
  </conditionalFormatting>
  <conditionalFormatting sqref="P14:R14">
    <cfRule type="expression" dxfId="4" priority="1">
      <formula>$M$13&lt;&gt;$M$14</formula>
    </cfRule>
  </conditionalFormatting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5"/>
  <sheetViews>
    <sheetView zoomScale="70" zoomScaleNormal="70" workbookViewId="0">
      <selection activeCell="M19" sqref="M19"/>
    </sheetView>
  </sheetViews>
  <sheetFormatPr defaultRowHeight="15" x14ac:dyDescent="0.2"/>
  <cols>
    <col min="1" max="1" width="9.4140625" customWidth="1"/>
    <col min="2" max="2" width="5.91796875" customWidth="1"/>
    <col min="4" max="4" width="12.64453125" customWidth="1"/>
    <col min="5" max="5" width="5.51171875" customWidth="1"/>
    <col min="7" max="7" width="17.08203125" customWidth="1"/>
    <col min="8" max="8" width="6.3203125" customWidth="1"/>
    <col min="10" max="10" width="13.85546875" customWidth="1"/>
    <col min="11" max="11" width="5.91796875" customWidth="1"/>
    <col min="13" max="13" width="21.38671875" bestFit="1" customWidth="1"/>
  </cols>
  <sheetData>
    <row r="1" spans="1:15" ht="16.149999999999999" customHeight="1" thickBot="1" x14ac:dyDescent="0.25">
      <c r="A1" s="68" t="s">
        <v>0</v>
      </c>
      <c r="B1" s="67"/>
      <c r="D1" s="66" t="s">
        <v>39</v>
      </c>
      <c r="E1" s="67"/>
      <c r="G1" s="66" t="s">
        <v>28</v>
      </c>
      <c r="H1" s="67"/>
      <c r="J1" s="66" t="s">
        <v>43</v>
      </c>
      <c r="K1" s="67"/>
      <c r="M1" s="50" t="s">
        <v>87</v>
      </c>
    </row>
    <row r="2" spans="1:15" ht="16.149999999999999" customHeight="1" x14ac:dyDescent="0.2">
      <c r="A2" s="8" t="s">
        <v>63</v>
      </c>
      <c r="B2" s="2"/>
      <c r="D2" s="4" t="s">
        <v>30</v>
      </c>
      <c r="E2" s="2">
        <v>1</v>
      </c>
      <c r="G2" s="8" t="s">
        <v>29</v>
      </c>
      <c r="H2" s="2">
        <v>5</v>
      </c>
      <c r="I2" t="s">
        <v>61</v>
      </c>
      <c r="J2" s="4" t="s">
        <v>19</v>
      </c>
      <c r="K2" s="2">
        <v>4</v>
      </c>
      <c r="M2" s="55" t="s">
        <v>81</v>
      </c>
      <c r="N2" s="48">
        <v>3</v>
      </c>
    </row>
    <row r="3" spans="1:15" ht="16.149999999999999" customHeight="1" x14ac:dyDescent="0.2">
      <c r="A3" s="6" t="s">
        <v>3</v>
      </c>
      <c r="B3" s="7">
        <v>2</v>
      </c>
      <c r="D3" s="5" t="s">
        <v>32</v>
      </c>
      <c r="E3" s="3">
        <v>1</v>
      </c>
      <c r="G3" s="5" t="s">
        <v>31</v>
      </c>
      <c r="H3" s="3"/>
      <c r="J3" s="5" t="s">
        <v>21</v>
      </c>
      <c r="K3" s="3">
        <v>1</v>
      </c>
      <c r="M3" s="45" t="s">
        <v>82</v>
      </c>
      <c r="N3" s="48"/>
    </row>
    <row r="4" spans="1:15" ht="16.149999999999999" customHeight="1" x14ac:dyDescent="0.2">
      <c r="A4" s="9" t="s">
        <v>5</v>
      </c>
      <c r="B4" s="3">
        <v>10</v>
      </c>
      <c r="D4" s="5" t="s">
        <v>33</v>
      </c>
      <c r="E4" s="3">
        <v>5</v>
      </c>
      <c r="G4" s="9" t="s">
        <v>34</v>
      </c>
      <c r="H4" s="3">
        <v>7</v>
      </c>
      <c r="J4" s="5" t="s">
        <v>23</v>
      </c>
      <c r="K4" s="3"/>
      <c r="M4" s="45" t="s">
        <v>84</v>
      </c>
      <c r="N4" s="48"/>
    </row>
    <row r="5" spans="1:15" ht="16.149999999999999" customHeight="1" thickBot="1" x14ac:dyDescent="0.25">
      <c r="A5" s="13" t="s">
        <v>7</v>
      </c>
      <c r="B5" s="14">
        <f>SUM(B2:B4)</f>
        <v>12</v>
      </c>
      <c r="D5" s="9" t="s">
        <v>35</v>
      </c>
      <c r="E5" s="3">
        <v>1</v>
      </c>
      <c r="G5" s="13" t="s">
        <v>7</v>
      </c>
      <c r="H5" s="14">
        <f>SUM(H2:H4)</f>
        <v>12</v>
      </c>
      <c r="J5" s="43" t="s">
        <v>25</v>
      </c>
      <c r="K5" s="3">
        <v>4</v>
      </c>
      <c r="M5" s="45" t="s">
        <v>79</v>
      </c>
      <c r="N5" s="48">
        <v>7</v>
      </c>
    </row>
    <row r="6" spans="1:15" ht="16.149999999999999" customHeight="1" x14ac:dyDescent="0.2">
      <c r="A6" s="1"/>
      <c r="B6" s="1"/>
      <c r="D6" s="5" t="s">
        <v>36</v>
      </c>
      <c r="E6" s="3"/>
      <c r="J6" s="5" t="s">
        <v>26</v>
      </c>
      <c r="K6" s="3">
        <v>2</v>
      </c>
      <c r="M6" s="45" t="s">
        <v>86</v>
      </c>
      <c r="N6" s="48"/>
    </row>
    <row r="7" spans="1:15" ht="16.149999999999999" customHeight="1" x14ac:dyDescent="0.2">
      <c r="D7" s="5" t="s">
        <v>37</v>
      </c>
      <c r="E7" s="3">
        <v>3</v>
      </c>
      <c r="J7" s="5" t="s">
        <v>27</v>
      </c>
      <c r="K7" s="3">
        <v>1</v>
      </c>
      <c r="M7" s="45" t="s">
        <v>80</v>
      </c>
      <c r="N7" s="48">
        <v>2</v>
      </c>
    </row>
    <row r="8" spans="1:15" ht="16.149999999999999" customHeight="1" thickBot="1" x14ac:dyDescent="0.25">
      <c r="D8" s="5" t="s">
        <v>38</v>
      </c>
      <c r="E8" s="3">
        <v>1</v>
      </c>
      <c r="J8" s="25" t="s">
        <v>7</v>
      </c>
      <c r="K8" s="26">
        <f>SUM(K2:K7)</f>
        <v>12</v>
      </c>
      <c r="M8" s="45" t="s">
        <v>83</v>
      </c>
      <c r="N8" s="48"/>
    </row>
    <row r="9" spans="1:15" ht="16.149999999999999" customHeight="1" thickBot="1" x14ac:dyDescent="0.25">
      <c r="A9" s="66" t="s">
        <v>11</v>
      </c>
      <c r="B9" s="67"/>
      <c r="D9" s="13" t="s">
        <v>7</v>
      </c>
      <c r="E9" s="14">
        <f>SUM(E2:E8)</f>
        <v>12</v>
      </c>
      <c r="M9" s="45" t="s">
        <v>85</v>
      </c>
      <c r="N9" s="48"/>
    </row>
    <row r="10" spans="1:15" ht="16.149999999999999" customHeight="1" thickBot="1" x14ac:dyDescent="0.25">
      <c r="A10" s="4" t="s">
        <v>13</v>
      </c>
      <c r="B10" s="2">
        <v>9</v>
      </c>
      <c r="G10" s="66" t="s">
        <v>44</v>
      </c>
      <c r="H10" s="67"/>
      <c r="M10" s="51" t="s">
        <v>7</v>
      </c>
      <c r="N10" s="51">
        <f>SUM(N2:N9)</f>
        <v>12</v>
      </c>
    </row>
    <row r="11" spans="1:15" ht="16.149999999999999" customHeight="1" thickBot="1" x14ac:dyDescent="0.25">
      <c r="A11" s="5" t="s">
        <v>15</v>
      </c>
      <c r="B11" s="3">
        <v>3</v>
      </c>
      <c r="D11" s="66" t="s">
        <v>40</v>
      </c>
      <c r="E11" s="67"/>
      <c r="G11" s="4" t="s">
        <v>45</v>
      </c>
      <c r="H11" s="3">
        <v>1</v>
      </c>
    </row>
    <row r="12" spans="1:15" ht="16.149999999999999" customHeight="1" thickBot="1" x14ac:dyDescent="0.25">
      <c r="A12" s="13" t="s">
        <v>7</v>
      </c>
      <c r="B12" s="14">
        <f>SUM(B10:B11)</f>
        <v>12</v>
      </c>
      <c r="D12" s="4" t="s">
        <v>2</v>
      </c>
      <c r="E12" s="2">
        <v>1</v>
      </c>
      <c r="G12" s="5" t="s">
        <v>46</v>
      </c>
      <c r="H12" s="3"/>
      <c r="M12" t="s">
        <v>93</v>
      </c>
    </row>
    <row r="13" spans="1:15" ht="16.149999999999999" customHeight="1" thickBot="1" x14ac:dyDescent="0.25">
      <c r="D13" s="5" t="s">
        <v>4</v>
      </c>
      <c r="E13" s="3">
        <v>10</v>
      </c>
      <c r="G13" s="5" t="s">
        <v>47</v>
      </c>
      <c r="H13" s="3">
        <v>7</v>
      </c>
      <c r="M13" s="56">
        <f>B5*B12*B20*E9*E18*E24*H23*H5*K8*N10</f>
        <v>61917364224</v>
      </c>
    </row>
    <row r="14" spans="1:15" ht="16.149999999999999" customHeight="1" thickBot="1" x14ac:dyDescent="0.25">
      <c r="A14" s="66" t="s">
        <v>41</v>
      </c>
      <c r="B14" s="67"/>
      <c r="D14" s="5" t="s">
        <v>6</v>
      </c>
      <c r="E14" s="3"/>
      <c r="G14" s="5" t="s">
        <v>48</v>
      </c>
      <c r="H14" s="3">
        <v>4</v>
      </c>
      <c r="M14" s="56">
        <f>AVERAGE(B5,B12,B20,E9,E18,E24,H5,H23,K8,N10)^10</f>
        <v>61917364224</v>
      </c>
      <c r="O14" t="s">
        <v>94</v>
      </c>
    </row>
    <row r="15" spans="1:15" ht="16.149999999999999" customHeight="1" x14ac:dyDescent="0.2">
      <c r="A15" s="4" t="s">
        <v>10</v>
      </c>
      <c r="B15" s="2"/>
      <c r="D15" s="5" t="s">
        <v>58</v>
      </c>
      <c r="E15" s="3"/>
      <c r="G15" s="5" t="s">
        <v>49</v>
      </c>
      <c r="H15" s="3"/>
      <c r="O15" t="s">
        <v>95</v>
      </c>
    </row>
    <row r="16" spans="1:15" ht="16.149999999999999" customHeight="1" x14ac:dyDescent="0.2">
      <c r="A16" s="9" t="s">
        <v>60</v>
      </c>
      <c r="B16" s="3">
        <v>2</v>
      </c>
      <c r="D16" s="5" t="s">
        <v>8</v>
      </c>
      <c r="E16" s="3">
        <v>1</v>
      </c>
      <c r="G16" s="5" t="s">
        <v>50</v>
      </c>
      <c r="H16" s="3"/>
    </row>
    <row r="17" spans="1:14" ht="16.149999999999999" customHeight="1" x14ac:dyDescent="0.2">
      <c r="A17" s="9" t="s">
        <v>14</v>
      </c>
      <c r="B17" s="3">
        <v>1</v>
      </c>
      <c r="D17" s="5" t="s">
        <v>9</v>
      </c>
      <c r="E17" s="3"/>
      <c r="G17" s="5" t="s">
        <v>51</v>
      </c>
      <c r="H17" s="3"/>
    </row>
    <row r="18" spans="1:14" ht="16.149999999999999" customHeight="1" thickBot="1" x14ac:dyDescent="0.25">
      <c r="A18" s="5" t="s">
        <v>16</v>
      </c>
      <c r="B18" s="3">
        <v>4</v>
      </c>
      <c r="D18" s="13" t="s">
        <v>7</v>
      </c>
      <c r="E18" s="14">
        <f>SUM(E12:E17)</f>
        <v>12</v>
      </c>
      <c r="G18" s="5" t="s">
        <v>52</v>
      </c>
      <c r="H18" s="3"/>
    </row>
    <row r="19" spans="1:14" ht="16.149999999999999" customHeight="1" thickBot="1" x14ac:dyDescent="0.25">
      <c r="A19" s="5" t="s">
        <v>17</v>
      </c>
      <c r="B19" s="3">
        <v>5</v>
      </c>
      <c r="G19" s="5" t="s">
        <v>53</v>
      </c>
      <c r="H19" s="3"/>
    </row>
    <row r="20" spans="1:14" ht="16.149999999999999" customHeight="1" thickBot="1" x14ac:dyDescent="0.25">
      <c r="A20" s="13" t="s">
        <v>7</v>
      </c>
      <c r="B20" s="14">
        <f>SUM(B15:B19)</f>
        <v>12</v>
      </c>
      <c r="D20" s="66" t="s">
        <v>18</v>
      </c>
      <c r="E20" s="67"/>
      <c r="G20" s="5" t="s">
        <v>54</v>
      </c>
      <c r="H20" s="3"/>
      <c r="J20" s="12"/>
      <c r="K20" s="12"/>
    </row>
    <row r="21" spans="1:14" ht="16.149999999999999" customHeight="1" x14ac:dyDescent="0.2">
      <c r="A21" s="12"/>
      <c r="B21" s="12"/>
      <c r="D21" s="10" t="s">
        <v>20</v>
      </c>
      <c r="E21" s="3">
        <v>8</v>
      </c>
      <c r="G21" s="5" t="s">
        <v>55</v>
      </c>
      <c r="H21" s="3"/>
      <c r="J21" s="1"/>
      <c r="K21" s="1"/>
    </row>
    <row r="22" spans="1:14" ht="16.149999999999999" customHeight="1" x14ac:dyDescent="0.2">
      <c r="A22" s="12"/>
      <c r="B22" s="12"/>
      <c r="D22" s="11" t="s">
        <v>22</v>
      </c>
      <c r="E22" s="3">
        <v>1</v>
      </c>
      <c r="G22" s="5" t="s">
        <v>56</v>
      </c>
      <c r="H22" s="3"/>
      <c r="J22" s="12"/>
      <c r="K22" s="12"/>
    </row>
    <row r="23" spans="1:14" ht="16.149999999999999" customHeight="1" thickBot="1" x14ac:dyDescent="0.25">
      <c r="A23" s="1"/>
      <c r="B23" s="1"/>
      <c r="D23" s="41" t="s">
        <v>64</v>
      </c>
      <c r="E23" s="3">
        <v>3</v>
      </c>
      <c r="F23" s="3"/>
      <c r="G23" s="17" t="s">
        <v>7</v>
      </c>
      <c r="H23" s="18">
        <f>SUM(H11:H22)</f>
        <v>12</v>
      </c>
      <c r="J23" s="12"/>
      <c r="K23" s="12"/>
    </row>
    <row r="24" spans="1:14" ht="16.149999999999999" customHeight="1" thickBot="1" x14ac:dyDescent="0.25">
      <c r="A24" s="12"/>
      <c r="B24" s="12"/>
      <c r="D24" s="13" t="s">
        <v>7</v>
      </c>
      <c r="E24" s="14">
        <f>SUM(E21:E23)</f>
        <v>12</v>
      </c>
      <c r="J24" s="12"/>
      <c r="K24" s="12"/>
    </row>
    <row r="25" spans="1:14" ht="16.149999999999999" customHeight="1" x14ac:dyDescent="0.2">
      <c r="A25" s="12"/>
      <c r="B25" s="12"/>
      <c r="D25" s="12"/>
      <c r="E25" s="12"/>
      <c r="J25" s="12"/>
      <c r="K25" s="12"/>
    </row>
    <row r="26" spans="1:14" ht="16.149999999999999" customHeight="1" x14ac:dyDescent="0.2">
      <c r="A26" s="12"/>
      <c r="B26" s="12"/>
      <c r="D26" s="12"/>
      <c r="E26" s="12"/>
      <c r="J26" s="12"/>
      <c r="K26" s="12"/>
    </row>
    <row r="27" spans="1:14" ht="16.149999999999999" customHeight="1" x14ac:dyDescent="0.2">
      <c r="A27" s="12"/>
      <c r="B27" s="12"/>
      <c r="D27" s="12"/>
      <c r="E27" s="12"/>
      <c r="G27" s="12"/>
      <c r="H27" s="12"/>
    </row>
    <row r="28" spans="1:14" s="12" customFormat="1" x14ac:dyDescent="0.2">
      <c r="A28"/>
      <c r="B28"/>
      <c r="D28" s="1"/>
      <c r="E28" s="1"/>
      <c r="J28"/>
      <c r="K28"/>
      <c r="M28"/>
      <c r="N28"/>
    </row>
    <row r="29" spans="1:14" s="12" customFormat="1" x14ac:dyDescent="0.2">
      <c r="A29"/>
      <c r="B29"/>
      <c r="J29"/>
      <c r="K29"/>
    </row>
    <row r="30" spans="1:14" s="12" customFormat="1" x14ac:dyDescent="0.2">
      <c r="A30"/>
      <c r="B30"/>
      <c r="D30"/>
      <c r="E30"/>
      <c r="J30"/>
      <c r="K30"/>
      <c r="M30" s="1"/>
      <c r="N30" s="1"/>
    </row>
    <row r="31" spans="1:14" s="12" customFormat="1" x14ac:dyDescent="0.2">
      <c r="A31"/>
      <c r="B31"/>
      <c r="D31"/>
      <c r="E31"/>
      <c r="J31"/>
      <c r="K31"/>
    </row>
    <row r="32" spans="1:14" s="12" customFormat="1" x14ac:dyDescent="0.2">
      <c r="A32"/>
      <c r="B32"/>
      <c r="D32"/>
      <c r="E32"/>
      <c r="J32"/>
      <c r="K32"/>
    </row>
    <row r="33" spans="1:14" s="12" customFormat="1" x14ac:dyDescent="0.2">
      <c r="A33"/>
      <c r="B33"/>
      <c r="D33"/>
      <c r="E33"/>
      <c r="J33"/>
      <c r="K33"/>
    </row>
    <row r="34" spans="1:14" s="12" customFormat="1" x14ac:dyDescent="0.2">
      <c r="A34"/>
      <c r="B34"/>
      <c r="D34"/>
      <c r="E34"/>
      <c r="G34"/>
      <c r="H34"/>
      <c r="J34"/>
      <c r="K34"/>
    </row>
    <row r="35" spans="1:14" x14ac:dyDescent="0.2">
      <c r="M35" s="12"/>
      <c r="N35" s="12"/>
    </row>
  </sheetData>
  <sortState xmlns:xlrd2="http://schemas.microsoft.com/office/spreadsheetml/2017/richdata2" ref="M2:M9">
    <sortCondition ref="M2"/>
  </sortState>
  <customSheetViews>
    <customSheetView guid="{D7984259-0DA1-4300-B7F4-90CAC943FFA7}">
      <selection activeCell="G10" sqref="G10:H10"/>
      <pageMargins left="0.7" right="0.7" top="0.75" bottom="0.75" header="0.3" footer="0.3"/>
    </customSheetView>
  </customSheetViews>
  <mergeCells count="9">
    <mergeCell ref="J1:K1"/>
    <mergeCell ref="D11:E11"/>
    <mergeCell ref="G10:H10"/>
    <mergeCell ref="A9:B9"/>
    <mergeCell ref="D20:E20"/>
    <mergeCell ref="A14:B14"/>
    <mergeCell ref="A1:B1"/>
    <mergeCell ref="G1:H1"/>
    <mergeCell ref="D1:E1"/>
  </mergeCells>
  <conditionalFormatting sqref="O14">
    <cfRule type="expression" dxfId="3" priority="2">
      <formula>$M$13&lt;&gt;$M$14</formula>
    </cfRule>
  </conditionalFormatting>
  <conditionalFormatting sqref="P14:R14">
    <cfRule type="expression" dxfId="2" priority="1">
      <formula>$M$13&lt;&gt;$M$14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34"/>
  <sheetViews>
    <sheetView workbookViewId="0">
      <selection activeCell="F8" sqref="F8"/>
    </sheetView>
  </sheetViews>
  <sheetFormatPr defaultRowHeight="15" x14ac:dyDescent="0.2"/>
  <cols>
    <col min="1" max="1" width="9.953125" customWidth="1"/>
    <col min="2" max="2" width="5.51171875" customWidth="1"/>
    <col min="4" max="4" width="12.5078125" customWidth="1"/>
    <col min="5" max="5" width="5.6484375" customWidth="1"/>
    <col min="7" max="7" width="16.27734375" customWidth="1"/>
    <col min="8" max="8" width="6.1875" customWidth="1"/>
    <col min="10" max="10" width="14.796875" customWidth="1"/>
    <col min="11" max="11" width="6.1875" customWidth="1"/>
    <col min="13" max="13" width="19.37109375" bestFit="1" customWidth="1"/>
  </cols>
  <sheetData>
    <row r="1" spans="1:15" ht="16.149999999999999" customHeight="1" thickBot="1" x14ac:dyDescent="0.25">
      <c r="A1" s="68" t="s">
        <v>0</v>
      </c>
      <c r="B1" s="67"/>
      <c r="D1" s="66" t="s">
        <v>39</v>
      </c>
      <c r="E1" s="67"/>
      <c r="G1" s="66" t="s">
        <v>28</v>
      </c>
      <c r="H1" s="67"/>
      <c r="J1" s="66" t="s">
        <v>43</v>
      </c>
      <c r="K1" s="67"/>
      <c r="M1" s="50" t="s">
        <v>92</v>
      </c>
    </row>
    <row r="2" spans="1:15" ht="16.149999999999999" customHeight="1" x14ac:dyDescent="0.2">
      <c r="A2" s="8" t="s">
        <v>1</v>
      </c>
      <c r="B2" s="2"/>
      <c r="D2" s="4" t="s">
        <v>30</v>
      </c>
      <c r="E2" s="2"/>
      <c r="G2" s="4" t="s">
        <v>29</v>
      </c>
      <c r="H2" s="2"/>
      <c r="J2" s="4" t="s">
        <v>59</v>
      </c>
      <c r="K2" s="2"/>
      <c r="M2" s="45" t="s">
        <v>88</v>
      </c>
      <c r="N2" s="48"/>
    </row>
    <row r="3" spans="1:15" ht="16.149999999999999" customHeight="1" x14ac:dyDescent="0.2">
      <c r="A3" s="6" t="s">
        <v>3</v>
      </c>
      <c r="B3" s="7"/>
      <c r="D3" s="5" t="s">
        <v>32</v>
      </c>
      <c r="E3" s="3">
        <v>1</v>
      </c>
      <c r="G3" s="5" t="s">
        <v>31</v>
      </c>
      <c r="H3" s="3"/>
      <c r="J3" s="5" t="s">
        <v>21</v>
      </c>
      <c r="K3" s="3">
        <v>1</v>
      </c>
      <c r="M3" s="45" t="s">
        <v>89</v>
      </c>
      <c r="N3" s="48">
        <v>1</v>
      </c>
    </row>
    <row r="4" spans="1:15" ht="16.149999999999999" customHeight="1" x14ac:dyDescent="0.2">
      <c r="A4" s="9" t="s">
        <v>5</v>
      </c>
      <c r="B4" s="3">
        <v>1</v>
      </c>
      <c r="D4" s="5" t="s">
        <v>33</v>
      </c>
      <c r="E4" s="3"/>
      <c r="G4" s="5" t="s">
        <v>34</v>
      </c>
      <c r="H4" s="3">
        <v>1</v>
      </c>
      <c r="J4" s="5" t="s">
        <v>23</v>
      </c>
      <c r="K4" s="3"/>
      <c r="M4" s="45" t="s">
        <v>90</v>
      </c>
      <c r="N4" s="48"/>
    </row>
    <row r="5" spans="1:15" ht="16.149999999999999" customHeight="1" thickBot="1" x14ac:dyDescent="0.25">
      <c r="A5" s="13" t="s">
        <v>7</v>
      </c>
      <c r="B5" s="14">
        <f>SUM(B2:B4)</f>
        <v>1</v>
      </c>
      <c r="D5" s="5" t="s">
        <v>35</v>
      </c>
      <c r="E5" s="3"/>
      <c r="G5" s="13" t="s">
        <v>7</v>
      </c>
      <c r="H5" s="14">
        <f>SUM(H2:H4)</f>
        <v>1</v>
      </c>
      <c r="J5" s="5" t="s">
        <v>25</v>
      </c>
      <c r="K5" s="3"/>
      <c r="M5" s="45" t="s">
        <v>91</v>
      </c>
      <c r="N5" s="48"/>
    </row>
    <row r="6" spans="1:15" ht="16.149999999999999" customHeight="1" x14ac:dyDescent="0.2">
      <c r="A6" s="1"/>
      <c r="B6" s="1"/>
      <c r="D6" s="5" t="s">
        <v>36</v>
      </c>
      <c r="E6" s="3"/>
      <c r="J6" s="5" t="s">
        <v>26</v>
      </c>
      <c r="K6" s="3"/>
      <c r="M6" s="51" t="s">
        <v>7</v>
      </c>
      <c r="N6" s="51">
        <f>SUM(N2:N5)</f>
        <v>1</v>
      </c>
    </row>
    <row r="7" spans="1:15" ht="16.149999999999999" customHeight="1" x14ac:dyDescent="0.2">
      <c r="D7" s="5" t="s">
        <v>37</v>
      </c>
      <c r="E7" s="3"/>
      <c r="J7" s="5" t="s">
        <v>27</v>
      </c>
      <c r="K7" s="3"/>
    </row>
    <row r="8" spans="1:15" ht="16.149999999999999" customHeight="1" thickBot="1" x14ac:dyDescent="0.25">
      <c r="D8" s="5" t="s">
        <v>38</v>
      </c>
      <c r="E8" s="3"/>
      <c r="J8" s="15" t="s">
        <v>7</v>
      </c>
      <c r="K8" s="14">
        <f>SUM(K2:K7)</f>
        <v>1</v>
      </c>
    </row>
    <row r="9" spans="1:15" ht="16.149999999999999" customHeight="1" thickBot="1" x14ac:dyDescent="0.25">
      <c r="A9" s="66" t="s">
        <v>11</v>
      </c>
      <c r="B9" s="67"/>
      <c r="D9" s="13" t="s">
        <v>7</v>
      </c>
      <c r="E9" s="14">
        <f>SUM(E2:E8)</f>
        <v>1</v>
      </c>
    </row>
    <row r="10" spans="1:15" ht="16.149999999999999" customHeight="1" thickBot="1" x14ac:dyDescent="0.25">
      <c r="A10" s="4" t="s">
        <v>13</v>
      </c>
      <c r="B10" s="2"/>
      <c r="G10" s="66" t="s">
        <v>44</v>
      </c>
      <c r="H10" s="67"/>
    </row>
    <row r="11" spans="1:15" ht="16.149999999999999" customHeight="1" thickBot="1" x14ac:dyDescent="0.25">
      <c r="A11" s="5" t="s">
        <v>15</v>
      </c>
      <c r="B11" s="3">
        <v>1</v>
      </c>
      <c r="D11" s="66" t="s">
        <v>40</v>
      </c>
      <c r="E11" s="67"/>
      <c r="G11" s="8" t="s">
        <v>45</v>
      </c>
      <c r="H11" s="2">
        <v>1</v>
      </c>
    </row>
    <row r="12" spans="1:15" ht="16.149999999999999" customHeight="1" thickBot="1" x14ac:dyDescent="0.25">
      <c r="A12" s="13" t="s">
        <v>7</v>
      </c>
      <c r="B12" s="14">
        <f>SUM(B10:B11)</f>
        <v>1</v>
      </c>
      <c r="D12" s="4" t="s">
        <v>2</v>
      </c>
      <c r="E12" s="2"/>
      <c r="G12" s="5" t="s">
        <v>46</v>
      </c>
      <c r="H12" s="3"/>
      <c r="J12" t="s">
        <v>61</v>
      </c>
      <c r="M12" t="s">
        <v>93</v>
      </c>
    </row>
    <row r="13" spans="1:15" ht="16.149999999999999" customHeight="1" thickBot="1" x14ac:dyDescent="0.25">
      <c r="D13" s="5" t="s">
        <v>4</v>
      </c>
      <c r="E13" s="3">
        <v>1</v>
      </c>
      <c r="G13" s="5" t="s">
        <v>47</v>
      </c>
      <c r="H13" s="3"/>
      <c r="M13" s="56">
        <f>B5*B12*B20*E9*E18*E24*H23*H5*K8*N6</f>
        <v>1</v>
      </c>
    </row>
    <row r="14" spans="1:15" ht="16.149999999999999" customHeight="1" thickBot="1" x14ac:dyDescent="0.25">
      <c r="A14" s="66" t="s">
        <v>41</v>
      </c>
      <c r="B14" s="67"/>
      <c r="D14" s="5" t="s">
        <v>6</v>
      </c>
      <c r="E14" s="3"/>
      <c r="G14" s="5" t="s">
        <v>48</v>
      </c>
      <c r="H14" s="3"/>
      <c r="M14" s="56">
        <f>AVERAGE(B5,B12,B20,E9,E18,E24,H5,H23,K8,N6)^10</f>
        <v>1</v>
      </c>
      <c r="O14" t="s">
        <v>94</v>
      </c>
    </row>
    <row r="15" spans="1:15" ht="16.149999999999999" customHeight="1" x14ac:dyDescent="0.2">
      <c r="A15" s="4" t="s">
        <v>10</v>
      </c>
      <c r="B15" s="2"/>
      <c r="D15" s="5" t="s">
        <v>58</v>
      </c>
      <c r="E15" s="3"/>
      <c r="G15" s="5" t="s">
        <v>49</v>
      </c>
      <c r="H15" s="3"/>
      <c r="O15" t="s">
        <v>95</v>
      </c>
    </row>
    <row r="16" spans="1:15" ht="16.149999999999999" customHeight="1" x14ac:dyDescent="0.2">
      <c r="A16" s="5" t="s">
        <v>12</v>
      </c>
      <c r="B16" s="3">
        <v>1</v>
      </c>
      <c r="D16" s="5" t="s">
        <v>8</v>
      </c>
      <c r="E16" s="3"/>
      <c r="G16" s="5" t="s">
        <v>50</v>
      </c>
      <c r="H16" s="3"/>
    </row>
    <row r="17" spans="1:27" ht="16.149999999999999" customHeight="1" x14ac:dyDescent="0.2">
      <c r="A17" s="5" t="s">
        <v>14</v>
      </c>
      <c r="B17" s="3"/>
      <c r="D17" s="5" t="s">
        <v>9</v>
      </c>
      <c r="E17" s="3"/>
      <c r="G17" s="5" t="s">
        <v>51</v>
      </c>
      <c r="H17" s="3"/>
    </row>
    <row r="18" spans="1:27" ht="16.149999999999999" customHeight="1" thickBot="1" x14ac:dyDescent="0.25">
      <c r="A18" s="5" t="s">
        <v>16</v>
      </c>
      <c r="B18" s="3"/>
      <c r="D18" s="13" t="s">
        <v>7</v>
      </c>
      <c r="E18" s="14">
        <f>SUM(E12:E17)</f>
        <v>1</v>
      </c>
      <c r="G18" s="5" t="s">
        <v>52</v>
      </c>
      <c r="H18" s="3"/>
    </row>
    <row r="19" spans="1:27" ht="16.149999999999999" customHeight="1" thickBot="1" x14ac:dyDescent="0.25">
      <c r="A19" s="5" t="s">
        <v>17</v>
      </c>
      <c r="B19" s="3"/>
      <c r="G19" s="5" t="s">
        <v>53</v>
      </c>
      <c r="H19" s="3"/>
    </row>
    <row r="20" spans="1:27" ht="16.149999999999999" customHeight="1" thickBot="1" x14ac:dyDescent="0.25">
      <c r="A20" s="13" t="s">
        <v>7</v>
      </c>
      <c r="B20" s="14">
        <f>SUM(B15:B19)</f>
        <v>1</v>
      </c>
      <c r="D20" s="66" t="s">
        <v>18</v>
      </c>
      <c r="E20" s="67"/>
      <c r="G20" s="5" t="s">
        <v>54</v>
      </c>
      <c r="H20" s="3"/>
    </row>
    <row r="21" spans="1:27" ht="16.149999999999999" customHeight="1" x14ac:dyDescent="0.2">
      <c r="A21" s="12"/>
      <c r="B21" s="12"/>
      <c r="D21" s="10" t="s">
        <v>20</v>
      </c>
      <c r="E21" s="2"/>
      <c r="G21" s="5" t="s">
        <v>55</v>
      </c>
      <c r="H21" s="3"/>
      <c r="J21" s="12"/>
      <c r="K21" s="12"/>
    </row>
    <row r="22" spans="1:27" ht="16.149999999999999" customHeight="1" x14ac:dyDescent="0.2">
      <c r="A22" s="1"/>
      <c r="B22" s="1"/>
      <c r="D22" s="11" t="s">
        <v>22</v>
      </c>
      <c r="E22" s="3"/>
      <c r="G22" s="5" t="s">
        <v>56</v>
      </c>
      <c r="H22" s="3"/>
      <c r="J22" s="12"/>
      <c r="K22" s="12"/>
    </row>
    <row r="23" spans="1:27" ht="16.149999999999999" customHeight="1" thickBot="1" x14ac:dyDescent="0.25">
      <c r="A23" s="12"/>
      <c r="B23" s="12"/>
      <c r="D23" s="11" t="s">
        <v>24</v>
      </c>
      <c r="E23" s="3">
        <v>1</v>
      </c>
      <c r="G23" s="17" t="s">
        <v>7</v>
      </c>
      <c r="H23" s="18">
        <f>SUM(H11:H22)</f>
        <v>1</v>
      </c>
      <c r="J23" s="12"/>
      <c r="K23" s="12"/>
    </row>
    <row r="24" spans="1:27" ht="16.149999999999999" customHeight="1" thickBot="1" x14ac:dyDescent="0.25">
      <c r="A24" s="12"/>
      <c r="B24" s="12"/>
      <c r="D24" s="13" t="s">
        <v>7</v>
      </c>
      <c r="E24" s="14">
        <f>SUM(E21:E23)</f>
        <v>1</v>
      </c>
      <c r="J24" s="12"/>
      <c r="K24" s="12"/>
      <c r="M24" s="12"/>
      <c r="N24" s="12"/>
      <c r="AA24">
        <v>0</v>
      </c>
    </row>
    <row r="25" spans="1:27" ht="16.149999999999999" customHeight="1" x14ac:dyDescent="0.2">
      <c r="A25" s="12"/>
      <c r="B25" s="12"/>
      <c r="D25" s="12"/>
      <c r="E25" s="12"/>
      <c r="J25" s="12"/>
      <c r="K25" s="12"/>
      <c r="M25" s="12"/>
      <c r="N25" s="12"/>
    </row>
    <row r="26" spans="1:27" ht="16.149999999999999" customHeight="1" x14ac:dyDescent="0.2">
      <c r="A26" s="12"/>
      <c r="B26" s="12"/>
      <c r="D26" s="12"/>
      <c r="E26" s="12"/>
      <c r="J26" s="12"/>
      <c r="K26" s="12"/>
      <c r="M26" s="12"/>
      <c r="N26" s="12"/>
    </row>
    <row r="27" spans="1:27" ht="16.149999999999999" customHeight="1" x14ac:dyDescent="0.2">
      <c r="A27" s="12"/>
      <c r="B27" s="12"/>
      <c r="D27" s="12"/>
      <c r="E27" s="12"/>
      <c r="G27" s="12"/>
      <c r="H27" s="12"/>
      <c r="J27" s="12"/>
      <c r="K27" s="12"/>
      <c r="M27" s="12"/>
      <c r="N27" s="12"/>
    </row>
    <row r="28" spans="1:27" s="12" customFormat="1" x14ac:dyDescent="0.2">
      <c r="A28"/>
      <c r="B28"/>
      <c r="D28" s="1"/>
      <c r="E28" s="1"/>
      <c r="J28"/>
      <c r="K28"/>
    </row>
    <row r="29" spans="1:27" s="12" customFormat="1" x14ac:dyDescent="0.2">
      <c r="A29"/>
      <c r="B29"/>
      <c r="J29"/>
      <c r="K29"/>
    </row>
    <row r="30" spans="1:27" s="12" customFormat="1" x14ac:dyDescent="0.2">
      <c r="A30"/>
      <c r="B30"/>
      <c r="D30"/>
      <c r="E30"/>
      <c r="J30"/>
      <c r="K30"/>
    </row>
    <row r="31" spans="1:27" s="12" customFormat="1" x14ac:dyDescent="0.2">
      <c r="A31"/>
      <c r="B31"/>
      <c r="D31"/>
      <c r="E31"/>
      <c r="J31"/>
      <c r="K31"/>
      <c r="M31"/>
      <c r="N31"/>
    </row>
    <row r="32" spans="1:27" s="12" customFormat="1" x14ac:dyDescent="0.2">
      <c r="A32"/>
      <c r="B32"/>
      <c r="D32"/>
      <c r="E32"/>
      <c r="J32"/>
      <c r="K32"/>
      <c r="M32"/>
      <c r="N32"/>
    </row>
    <row r="33" spans="1:14" s="12" customFormat="1" x14ac:dyDescent="0.2">
      <c r="A33"/>
      <c r="B33"/>
      <c r="D33"/>
      <c r="E33"/>
      <c r="J33"/>
      <c r="K33"/>
      <c r="M33"/>
      <c r="N33"/>
    </row>
    <row r="34" spans="1:14" s="12" customFormat="1" x14ac:dyDescent="0.2">
      <c r="A34"/>
      <c r="B34"/>
      <c r="D34"/>
      <c r="E34"/>
      <c r="G34"/>
      <c r="H34"/>
      <c r="J34"/>
      <c r="K34"/>
      <c r="M34"/>
      <c r="N34"/>
    </row>
  </sheetData>
  <customSheetViews>
    <customSheetView guid="{D7984259-0DA1-4300-B7F4-90CAC943FFA7}">
      <selection activeCell="D20" sqref="D20:E20"/>
      <pageMargins left="0.7" right="0.7" top="0.75" bottom="0.75" header="0.3" footer="0.3"/>
      <pageSetup paperSize="9" orientation="portrait" r:id="rId1"/>
    </customSheetView>
  </customSheetViews>
  <mergeCells count="9">
    <mergeCell ref="J1:K1"/>
    <mergeCell ref="D11:E11"/>
    <mergeCell ref="G10:H10"/>
    <mergeCell ref="A9:B9"/>
    <mergeCell ref="D20:E20"/>
    <mergeCell ref="A14:B14"/>
    <mergeCell ref="A1:B1"/>
    <mergeCell ref="G1:H1"/>
    <mergeCell ref="D1:E1"/>
  </mergeCells>
  <conditionalFormatting sqref="O14">
    <cfRule type="expression" dxfId="1" priority="2">
      <formula>$M$13&lt;&gt;$M$14</formula>
    </cfRule>
  </conditionalFormatting>
  <conditionalFormatting sqref="P14:R14">
    <cfRule type="expression" dxfId="0" priority="1">
      <formula>$M$13&lt;&gt;$M$14</formula>
    </cfRule>
  </conditionalFormatting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7"/>
  <sheetViews>
    <sheetView zoomScale="85" zoomScaleNormal="85" workbookViewId="0">
      <selection activeCell="J9" sqref="J9"/>
    </sheetView>
  </sheetViews>
  <sheetFormatPr defaultRowHeight="15" x14ac:dyDescent="0.2"/>
  <cols>
    <col min="1" max="1" width="10.0859375" customWidth="1"/>
    <col min="2" max="2" width="5.91796875" customWidth="1"/>
    <col min="4" max="4" width="12.375" customWidth="1"/>
    <col min="5" max="5" width="5.51171875" customWidth="1"/>
    <col min="7" max="7" width="14.2578125" customWidth="1"/>
    <col min="8" max="8" width="5.51171875" customWidth="1"/>
    <col min="10" max="10" width="14.2578125" customWidth="1"/>
    <col min="11" max="11" width="6.72265625" customWidth="1"/>
    <col min="12" max="12" width="13.85546875" customWidth="1"/>
  </cols>
  <sheetData>
    <row r="1" spans="1:15" ht="16.149999999999999" customHeight="1" x14ac:dyDescent="0.2">
      <c r="A1" s="72" t="s">
        <v>0</v>
      </c>
      <c r="B1" s="73"/>
      <c r="C1" s="28"/>
      <c r="D1" s="72" t="s">
        <v>39</v>
      </c>
      <c r="E1" s="73"/>
      <c r="F1" s="28"/>
      <c r="G1" s="72" t="s">
        <v>28</v>
      </c>
      <c r="H1" s="73"/>
      <c r="I1" s="28"/>
      <c r="J1" s="72" t="s">
        <v>43</v>
      </c>
      <c r="K1" s="73"/>
      <c r="L1" s="28"/>
      <c r="M1" s="27"/>
      <c r="N1" s="27"/>
    </row>
    <row r="2" spans="1:15" ht="16.149999999999999" customHeight="1" x14ac:dyDescent="0.2">
      <c r="A2" s="33" t="s">
        <v>1</v>
      </c>
      <c r="B2" s="34">
        <f>SUM(Χανιά!B2,Ρέθυμνο!B2,Ηράκλειο!B2,Λασίθι!B2,)</f>
        <v>0</v>
      </c>
      <c r="C2" s="28"/>
      <c r="D2" s="33" t="s">
        <v>30</v>
      </c>
      <c r="E2" s="34">
        <f>SUM(Χανιά!E2,Ρέθυμνο!E2,Ηράκλειο!E2,Λασίθι!E2,)</f>
        <v>1</v>
      </c>
      <c r="F2" s="28"/>
      <c r="G2" s="33" t="s">
        <v>29</v>
      </c>
      <c r="H2" s="34">
        <f>SUM(Χανιά!H2,Ρέθυμνο!H2,Ηράκλειο!H2,Λασίθι!H2,)</f>
        <v>5</v>
      </c>
      <c r="I2" s="28"/>
      <c r="J2" s="29" t="s">
        <v>59</v>
      </c>
      <c r="K2" s="34">
        <f>SUM(Χανιά!K2,Ρέθυμνο!K2,Ηράκλειο!K2,Λασίθι!K2,)</f>
        <v>4</v>
      </c>
      <c r="L2" s="28"/>
      <c r="M2" s="27"/>
      <c r="N2" s="27"/>
    </row>
    <row r="3" spans="1:15" ht="16.149999999999999" customHeight="1" x14ac:dyDescent="0.2">
      <c r="A3" s="33" t="s">
        <v>3</v>
      </c>
      <c r="B3" s="34">
        <f>SUM(Χανιά!B3,Ρέθυμνο!B3,Ηράκλειο!B3,Λασίθι!B3,)</f>
        <v>5</v>
      </c>
      <c r="C3" s="28"/>
      <c r="D3" s="33" t="s">
        <v>32</v>
      </c>
      <c r="E3" s="34">
        <f>SUM(Χανιά!E3,Ρέθυμνο!E3,Ηράκλειο!E3,Λασίθι!E3,)</f>
        <v>2</v>
      </c>
      <c r="F3" s="28"/>
      <c r="G3" s="33" t="s">
        <v>31</v>
      </c>
      <c r="H3" s="34">
        <f>SUM(Χανιά!H3,Ρέθυμνο!H3,Ηράκλειο!H3,Λασίθι!H3,)</f>
        <v>1</v>
      </c>
      <c r="I3" s="28"/>
      <c r="J3" s="29" t="s">
        <v>21</v>
      </c>
      <c r="K3" s="34">
        <f>SUM(Χανιά!K3,Ρέθυμνο!K3,Ηράκλειο!K3,Λασίθι!K3,)</f>
        <v>3</v>
      </c>
      <c r="L3" s="28"/>
      <c r="M3" s="27"/>
      <c r="N3" s="27"/>
    </row>
    <row r="4" spans="1:15" ht="16.149999999999999" customHeight="1" x14ac:dyDescent="0.2">
      <c r="A4" s="33" t="s">
        <v>5</v>
      </c>
      <c r="B4" s="34">
        <f>SUM(Χανιά!B4,Ρέθυμνο!B4,Ηράκλειο!B4,Λασίθι!B4,)</f>
        <v>12</v>
      </c>
      <c r="C4" s="28"/>
      <c r="D4" s="33" t="s">
        <v>33</v>
      </c>
      <c r="E4" s="34">
        <f>SUM(Χανιά!E4,Ρέθυμνο!E4,Ηράκλειο!E4,Λασίθι!E4,)</f>
        <v>6</v>
      </c>
      <c r="F4" s="28"/>
      <c r="G4" s="33" t="s">
        <v>34</v>
      </c>
      <c r="H4" s="34">
        <f>SUM(Χανιά!H4,Ρέθυμνο!H4,Ηράκλειο!H4,Λασίθι!H4,)</f>
        <v>11</v>
      </c>
      <c r="I4" s="28"/>
      <c r="J4" s="29" t="s">
        <v>23</v>
      </c>
      <c r="K4" s="34">
        <f>SUM(Χανιά!K4,Ρέθυμνο!K4,Ηράκλειο!K4,Λασίθι!K4,)</f>
        <v>0</v>
      </c>
      <c r="L4" s="28"/>
      <c r="M4" s="27"/>
      <c r="N4" s="27"/>
    </row>
    <row r="5" spans="1:15" ht="16.149999999999999" customHeight="1" thickBot="1" x14ac:dyDescent="0.25">
      <c r="A5" s="37" t="s">
        <v>7</v>
      </c>
      <c r="B5" s="38">
        <f>SUM(B2:B4)</f>
        <v>17</v>
      </c>
      <c r="C5" s="28"/>
      <c r="D5" s="33" t="s">
        <v>35</v>
      </c>
      <c r="E5" s="34">
        <f>SUM(Χανιά!E5,Ρέθυμνο!E5,Ηράκλειο!E5,Λασίθι!E5,)</f>
        <v>1</v>
      </c>
      <c r="F5" s="28"/>
      <c r="G5" s="35" t="s">
        <v>7</v>
      </c>
      <c r="H5" s="36">
        <f>SUM(H2:H4)</f>
        <v>17</v>
      </c>
      <c r="I5" s="28"/>
      <c r="J5" s="29" t="s">
        <v>25</v>
      </c>
      <c r="K5" s="34">
        <f>SUM(Χανιά!K5,Ρέθυμνο!K5,Ηράκλειο!K5,Λασίθι!K5,)</f>
        <v>5</v>
      </c>
      <c r="L5" s="28"/>
      <c r="M5" s="27"/>
      <c r="N5" s="27"/>
    </row>
    <row r="6" spans="1:15" ht="16.149999999999999" customHeight="1" x14ac:dyDescent="0.2">
      <c r="A6" s="31"/>
      <c r="B6" s="31"/>
      <c r="C6" s="28"/>
      <c r="D6" s="33" t="s">
        <v>36</v>
      </c>
      <c r="E6" s="34">
        <f>SUM(Χανιά!E6,Ρέθυμνο!E6,Ηράκλειο!E6,Λασίθι!E6,)</f>
        <v>1</v>
      </c>
      <c r="F6" s="28"/>
      <c r="G6" s="28"/>
      <c r="H6" s="28"/>
      <c r="I6" s="28"/>
      <c r="J6" s="29" t="s">
        <v>26</v>
      </c>
      <c r="K6" s="34">
        <f>SUM(Χανιά!K6,Ρέθυμνο!K6,Ηράκλειο!K6,Λασίθι!K6,)</f>
        <v>2</v>
      </c>
      <c r="L6" s="28"/>
      <c r="M6" s="27"/>
      <c r="N6" s="27"/>
    </row>
    <row r="7" spans="1:15" ht="16.149999999999999" customHeight="1" x14ac:dyDescent="0.2">
      <c r="A7" s="28"/>
      <c r="B7" s="28"/>
      <c r="C7" s="28"/>
      <c r="D7" s="33" t="s">
        <v>37</v>
      </c>
      <c r="E7" s="34">
        <f>SUM(Χανιά!E7,Ρέθυμνο!E7,Ηράκλειο!E7,Λασίθι!E7,)</f>
        <v>4</v>
      </c>
      <c r="F7" s="28"/>
      <c r="G7" s="28"/>
      <c r="H7" s="28"/>
      <c r="I7" s="28"/>
      <c r="J7" s="29" t="s">
        <v>27</v>
      </c>
      <c r="K7" s="34">
        <f>SUM(Χανιά!K7,Ρέθυμνο!K7,Ηράκλειο!K7,Λασίθι!K7,)</f>
        <v>3</v>
      </c>
      <c r="L7" s="28"/>
      <c r="M7" s="27"/>
      <c r="N7" s="27"/>
    </row>
    <row r="8" spans="1:15" ht="16.149999999999999" customHeight="1" thickBot="1" x14ac:dyDescent="0.25">
      <c r="A8" s="28"/>
      <c r="B8" s="28"/>
      <c r="C8" s="28"/>
      <c r="D8" s="33" t="s">
        <v>38</v>
      </c>
      <c r="E8" s="34">
        <f>SUM(Χανιά!E8,Ρέθυμνο!E8,Ηράκλειο!E8,Λασίθι!E8,)</f>
        <v>2</v>
      </c>
      <c r="F8" s="28"/>
      <c r="G8" s="28"/>
      <c r="H8" s="28"/>
      <c r="I8" s="28"/>
      <c r="J8" s="30" t="s">
        <v>7</v>
      </c>
      <c r="K8" s="38">
        <f>SUM(K2:K7)</f>
        <v>17</v>
      </c>
      <c r="L8" s="28"/>
      <c r="M8" s="27"/>
      <c r="N8" s="27"/>
    </row>
    <row r="9" spans="1:15" ht="16.149999999999999" customHeight="1" thickBot="1" x14ac:dyDescent="0.25">
      <c r="A9" s="72" t="s">
        <v>11</v>
      </c>
      <c r="B9" s="73"/>
      <c r="C9" s="28"/>
      <c r="D9" s="37" t="s">
        <v>7</v>
      </c>
      <c r="E9" s="38">
        <f>SUM(E2:E8)</f>
        <v>17</v>
      </c>
      <c r="F9" s="28"/>
      <c r="G9" s="28"/>
      <c r="H9" s="28"/>
      <c r="I9" s="28"/>
      <c r="J9" s="28"/>
      <c r="K9" s="28"/>
      <c r="L9" s="28"/>
      <c r="M9" s="27" t="s">
        <v>101</v>
      </c>
      <c r="N9" s="27"/>
    </row>
    <row r="10" spans="1:15" ht="16.149999999999999" customHeight="1" thickBot="1" x14ac:dyDescent="0.25">
      <c r="A10" s="33" t="s">
        <v>13</v>
      </c>
      <c r="B10" s="34">
        <f>SUM(Χανιά!B10,Ρέθυμνο!B10,Ηράκλειο!B10,Λασίθι!B10,)</f>
        <v>13</v>
      </c>
      <c r="C10" s="28"/>
      <c r="D10" s="28"/>
      <c r="E10" s="28"/>
      <c r="F10" s="28"/>
      <c r="G10" s="72" t="s">
        <v>44</v>
      </c>
      <c r="H10" s="73"/>
      <c r="I10" s="28"/>
      <c r="J10" s="28"/>
      <c r="K10" s="28"/>
      <c r="L10" s="28"/>
      <c r="M10" s="27">
        <v>2011</v>
      </c>
      <c r="N10" s="27">
        <v>2011</v>
      </c>
    </row>
    <row r="11" spans="1:15" ht="16.149999999999999" customHeight="1" x14ac:dyDescent="0.2">
      <c r="A11" s="33" t="s">
        <v>15</v>
      </c>
      <c r="B11" s="34">
        <f>SUM(Χανιά!B11,Ρέθυμνο!B11,Ηράκλειο!B11,Λασίθι!B11,)</f>
        <v>4</v>
      </c>
      <c r="C11" s="28"/>
      <c r="D11" s="72" t="s">
        <v>40</v>
      </c>
      <c r="E11" s="73"/>
      <c r="F11" s="28"/>
      <c r="G11" s="33" t="s">
        <v>45</v>
      </c>
      <c r="H11" s="34">
        <f>SUM(Χανιά!H11,Ρέθυμνο!H11,Ηράκλειο!H11,Λασίθι!H11,)</f>
        <v>4</v>
      </c>
      <c r="I11" s="28"/>
      <c r="J11" s="28"/>
      <c r="K11" s="28"/>
      <c r="L11" s="28"/>
      <c r="M11" s="28" t="s">
        <v>100</v>
      </c>
      <c r="N11" s="27" t="s">
        <v>105</v>
      </c>
      <c r="O11" s="27"/>
    </row>
    <row r="12" spans="1:15" ht="16.149999999999999" customHeight="1" thickBot="1" x14ac:dyDescent="0.25">
      <c r="A12" s="37" t="s">
        <v>7</v>
      </c>
      <c r="B12" s="38">
        <f>SUM(B10:B11)</f>
        <v>17</v>
      </c>
      <c r="C12" s="28"/>
      <c r="D12" s="33" t="s">
        <v>2</v>
      </c>
      <c r="E12" s="34">
        <f>SUM(Χανιά!E12,Ρέθυμνο!E12,Ηράκλειο!E12,Λασίθι!E12,)</f>
        <v>1</v>
      </c>
      <c r="F12" s="28"/>
      <c r="G12" s="33" t="s">
        <v>46</v>
      </c>
      <c r="H12" s="34">
        <f>SUM(Χανιά!H12,Ρέθυμνο!H12,Ηράκλειο!H12,Λασίθι!H12,)</f>
        <v>1</v>
      </c>
      <c r="I12" s="28"/>
      <c r="J12" s="61" t="s">
        <v>96</v>
      </c>
      <c r="K12" s="62">
        <f>Χανιά!N9</f>
        <v>3</v>
      </c>
      <c r="L12" s="64">
        <f>K12/N12*1000000</f>
        <v>17.459929461884972</v>
      </c>
      <c r="M12" s="28">
        <v>156585</v>
      </c>
      <c r="N12" s="27">
        <v>171822</v>
      </c>
      <c r="O12" s="27"/>
    </row>
    <row r="13" spans="1:15" ht="16.149999999999999" customHeight="1" thickBot="1" x14ac:dyDescent="0.25">
      <c r="A13" s="28"/>
      <c r="B13" s="28"/>
      <c r="C13" s="28"/>
      <c r="D13" s="33" t="s">
        <v>4</v>
      </c>
      <c r="E13" s="34">
        <f>SUM(Χανιά!E13,Ρέθυμνο!E13,Ηράκλειο!E13,Λασίθι!E13,)</f>
        <v>15</v>
      </c>
      <c r="F13" s="28"/>
      <c r="G13" s="33" t="s">
        <v>47</v>
      </c>
      <c r="H13" s="34">
        <f>SUM(Χανιά!H13,Ρέθυμνο!H13,Ηράκλειο!H13,Λασίθι!H13,)</f>
        <v>7</v>
      </c>
      <c r="I13" s="28"/>
      <c r="J13" s="61" t="s">
        <v>97</v>
      </c>
      <c r="K13" s="62">
        <f>Ρέθυμνο!N7</f>
        <v>1</v>
      </c>
      <c r="L13" s="64">
        <f t="shared" ref="L13:L15" si="0">K13/N13*1000000</f>
        <v>10.303011570281994</v>
      </c>
      <c r="M13" s="28">
        <v>85609</v>
      </c>
      <c r="N13" s="27">
        <v>97059</v>
      </c>
      <c r="O13" s="27"/>
    </row>
    <row r="14" spans="1:15" ht="16.149999999999999" customHeight="1" x14ac:dyDescent="0.2">
      <c r="A14" s="72" t="s">
        <v>41</v>
      </c>
      <c r="B14" s="73"/>
      <c r="C14" s="28"/>
      <c r="D14" s="33" t="s">
        <v>6</v>
      </c>
      <c r="E14" s="34">
        <f>SUM(Χανιά!E14,Ρέθυμνο!E14,Ηράκλειο!E14,Λασίθι!E14,)</f>
        <v>0</v>
      </c>
      <c r="F14" s="28"/>
      <c r="G14" s="33" t="s">
        <v>48</v>
      </c>
      <c r="H14" s="34">
        <f>SUM(Χανιά!H14,Ρέθυμνο!H14,Ηράκλειο!H14,Λασίθι!H14,)</f>
        <v>5</v>
      </c>
      <c r="I14" s="28"/>
      <c r="J14" s="61" t="s">
        <v>99</v>
      </c>
      <c r="K14" s="62">
        <f>Ηράκλειο!N10</f>
        <v>12</v>
      </c>
      <c r="L14" s="64">
        <f>K14/N14*1000000</f>
        <v>35.497497426431437</v>
      </c>
      <c r="M14" s="28">
        <v>305490</v>
      </c>
      <c r="N14" s="27">
        <v>338052</v>
      </c>
      <c r="O14" s="27" t="s">
        <v>61</v>
      </c>
    </row>
    <row r="15" spans="1:15" ht="16.149999999999999" customHeight="1" x14ac:dyDescent="0.2">
      <c r="A15" s="33" t="s">
        <v>10</v>
      </c>
      <c r="B15" s="34">
        <f>SUM(Χανιά!B15,Ρέθυμνο!B15,Ηράκλειο!B15,Λασίθι!B15,)</f>
        <v>0</v>
      </c>
      <c r="C15" s="32"/>
      <c r="D15" s="33" t="s">
        <v>58</v>
      </c>
      <c r="E15" s="34">
        <f>SUM(Χανιά!E15,Ρέθυμνο!E15,Ηράκλειο!E15,Λασίθι!E15,)</f>
        <v>0</v>
      </c>
      <c r="F15" s="28"/>
      <c r="G15" s="33" t="s">
        <v>49</v>
      </c>
      <c r="H15" s="34">
        <f>SUM(Χανιά!H15,Ρέθυμνο!H15,Ηράκλειο!H15,Λασίθι!H15,)</f>
        <v>0</v>
      </c>
      <c r="I15" s="28"/>
      <c r="J15" s="61" t="s">
        <v>98</v>
      </c>
      <c r="K15" s="62">
        <f>Λασίθι!N6</f>
        <v>1</v>
      </c>
      <c r="L15" s="64">
        <f t="shared" si="0"/>
        <v>13.158760444766104</v>
      </c>
      <c r="M15" s="28">
        <v>75381</v>
      </c>
      <c r="N15" s="27">
        <v>75995</v>
      </c>
      <c r="O15" s="27"/>
    </row>
    <row r="16" spans="1:15" ht="16.149999999999999" customHeight="1" x14ac:dyDescent="0.2">
      <c r="A16" s="33" t="s">
        <v>12</v>
      </c>
      <c r="B16" s="34">
        <f>SUM(Χανιά!B16,Ρέθυμνο!B16,Ηράκλειο!B16,Λασίθι!B16,)</f>
        <v>5</v>
      </c>
      <c r="C16" s="28"/>
      <c r="D16" s="33" t="s">
        <v>8</v>
      </c>
      <c r="E16" s="34">
        <f>SUM(Χανιά!E16,Ρέθυμνο!E16,Ηράκλειο!E16,Λασίθι!E16,)</f>
        <v>1</v>
      </c>
      <c r="F16" s="28"/>
      <c r="G16" s="33" t="s">
        <v>50</v>
      </c>
      <c r="H16" s="34">
        <f>SUM(Χανιά!H16,Ρέθυμνο!H16,Ηράκλειο!H16,Λασίθι!H16,)</f>
        <v>0</v>
      </c>
      <c r="I16" s="28"/>
      <c r="J16" s="59" t="s">
        <v>102</v>
      </c>
      <c r="K16" s="60">
        <f>SUM(K12:K15)</f>
        <v>17</v>
      </c>
      <c r="L16" s="63">
        <f>SUM(K12:K15)/SUM(N12:N15)*1000000</f>
        <v>24.892814469460912</v>
      </c>
      <c r="M16" s="27" t="s">
        <v>103</v>
      </c>
      <c r="N16" s="27"/>
    </row>
    <row r="17" spans="1:14" ht="16.149999999999999" customHeight="1" x14ac:dyDescent="0.2">
      <c r="A17" s="33" t="s">
        <v>14</v>
      </c>
      <c r="B17" s="34">
        <f>SUM(Χανιά!B17,Ρέθυμνο!B17,Ηράκλειο!B17,Λασίθι!B17,)</f>
        <v>1</v>
      </c>
      <c r="C17" s="28"/>
      <c r="D17" s="33" t="s">
        <v>9</v>
      </c>
      <c r="E17" s="34">
        <f>SUM(Χανιά!E17,Ρέθυμνο!E17,Ηράκλειο!E17,Λασίθι!E17,)</f>
        <v>0</v>
      </c>
      <c r="F17" s="28"/>
      <c r="G17" s="33" t="s">
        <v>51</v>
      </c>
      <c r="H17" s="34">
        <f>SUM(Χανιά!H17,Ρέθυμνο!H17,Ηράκλειο!H17,Λασίθι!H17,)</f>
        <v>0</v>
      </c>
      <c r="I17" s="28"/>
      <c r="J17" s="59" t="s">
        <v>102</v>
      </c>
      <c r="K17" s="60">
        <f>SUM(K12:K15)</f>
        <v>17</v>
      </c>
      <c r="L17" s="63">
        <f>SUM(K12:K15)/SUM(N12:N15)*100000</f>
        <v>2.4892814469460913</v>
      </c>
      <c r="M17" s="27" t="s">
        <v>104</v>
      </c>
      <c r="N17" s="27"/>
    </row>
    <row r="18" spans="1:14" ht="16.149999999999999" customHeight="1" thickBot="1" x14ac:dyDescent="0.25">
      <c r="A18" s="33" t="s">
        <v>16</v>
      </c>
      <c r="B18" s="34">
        <f>SUM(Χανιά!B18,Ρέθυμνο!B18,Ηράκλειο!B18,Λασίθι!B18,)</f>
        <v>5</v>
      </c>
      <c r="C18" s="28"/>
      <c r="D18" s="37" t="s">
        <v>7</v>
      </c>
      <c r="E18" s="38">
        <f>SUM(E12:E17)</f>
        <v>17</v>
      </c>
      <c r="F18" s="28"/>
      <c r="G18" s="33" t="s">
        <v>52</v>
      </c>
      <c r="H18" s="34">
        <f>SUM(Χανιά!H18,Ρέθυμνο!H18,Ηράκλειο!H18,Λασίθι!H18,)</f>
        <v>0</v>
      </c>
      <c r="I18" s="28"/>
      <c r="J18" s="28"/>
      <c r="K18" s="28"/>
      <c r="L18" s="28"/>
      <c r="M18" s="27"/>
      <c r="N18" s="27"/>
    </row>
    <row r="19" spans="1:14" ht="16.149999999999999" customHeight="1" thickBot="1" x14ac:dyDescent="0.25">
      <c r="A19" s="33" t="s">
        <v>17</v>
      </c>
      <c r="B19" s="34">
        <f>SUM(Χανιά!B19,Ρέθυμνο!B19,Ηράκλειο!B19,Λασίθι!B19,)</f>
        <v>6</v>
      </c>
      <c r="C19" s="28"/>
      <c r="D19" s="28"/>
      <c r="E19" s="28"/>
      <c r="F19" s="28"/>
      <c r="G19" s="33" t="s">
        <v>53</v>
      </c>
      <c r="H19" s="34">
        <f>SUM(Χανιά!H19,Ρέθυμνο!H19,Ηράκλειο!H19,Λασίθι!H19,)</f>
        <v>0</v>
      </c>
      <c r="I19" s="28"/>
      <c r="J19" s="28"/>
      <c r="K19" s="28"/>
      <c r="L19" s="28"/>
      <c r="M19" s="27"/>
      <c r="N19" s="27"/>
    </row>
    <row r="20" spans="1:14" ht="16.149999999999999" customHeight="1" thickBot="1" x14ac:dyDescent="0.25">
      <c r="A20" s="37" t="s">
        <v>7</v>
      </c>
      <c r="B20" s="38">
        <f>SUM(B15:B19)</f>
        <v>17</v>
      </c>
      <c r="C20" s="28"/>
      <c r="D20" s="72" t="s">
        <v>18</v>
      </c>
      <c r="E20" s="73"/>
      <c r="F20" s="28"/>
      <c r="G20" s="33" t="s">
        <v>54</v>
      </c>
      <c r="H20" s="34">
        <f>SUM(Χανιά!H20,Ρέθυμνο!H20,Ηράκλειο!H20,Λασίθι!H20,)</f>
        <v>0</v>
      </c>
      <c r="I20" s="28"/>
      <c r="J20" s="28"/>
      <c r="K20" s="28"/>
      <c r="L20" s="28"/>
      <c r="M20" s="27"/>
      <c r="N20" s="27"/>
    </row>
    <row r="21" spans="1:14" ht="16.149999999999999" customHeight="1" x14ac:dyDescent="0.2">
      <c r="A21" s="28"/>
      <c r="B21" s="28"/>
      <c r="C21" s="28"/>
      <c r="D21" s="40" t="s">
        <v>20</v>
      </c>
      <c r="E21" s="34">
        <f>SUM(Χανιά!E21,Ρέθυμνο!E21,Ηράκλειο!E21,Λασίθι!E21,)</f>
        <v>10</v>
      </c>
      <c r="F21" s="28"/>
      <c r="G21" s="33" t="s">
        <v>55</v>
      </c>
      <c r="H21" s="34">
        <f>SUM(Χανιά!H21,Ρέθυμνο!H21,Ηράκλειο!H21,Λασίθι!H21,)</f>
        <v>0</v>
      </c>
      <c r="I21" s="28"/>
      <c r="J21" s="28"/>
      <c r="K21" s="28"/>
      <c r="L21" s="28"/>
      <c r="M21" s="27"/>
      <c r="N21" s="27"/>
    </row>
    <row r="22" spans="1:14" ht="16.149999999999999" customHeight="1" x14ac:dyDescent="0.2">
      <c r="A22" s="28"/>
      <c r="B22" s="28"/>
      <c r="C22" s="28"/>
      <c r="D22" s="40" t="s">
        <v>22</v>
      </c>
      <c r="E22" s="34">
        <f>SUM(Χανιά!E22,Ρέθυμνο!E22,Ηράκλειο!E22,Λασίθι!E22,)</f>
        <v>1</v>
      </c>
      <c r="F22" s="28"/>
      <c r="G22" s="33" t="s">
        <v>56</v>
      </c>
      <c r="H22" s="34">
        <f>SUM(Χανιά!H22,Ρέθυμνο!H22,Ηράκλειο!H22,Λασίθι!H22,)</f>
        <v>0</v>
      </c>
      <c r="I22" s="28"/>
      <c r="J22" s="28"/>
      <c r="K22" s="28"/>
      <c r="L22" s="28"/>
      <c r="M22" s="27"/>
      <c r="N22" s="27"/>
    </row>
    <row r="23" spans="1:14" ht="16.149999999999999" customHeight="1" thickBot="1" x14ac:dyDescent="0.25">
      <c r="A23" s="28"/>
      <c r="B23" s="28"/>
      <c r="C23" s="28"/>
      <c r="D23" s="40" t="s">
        <v>24</v>
      </c>
      <c r="E23" s="34">
        <f>SUM(Χανιά!E23,Ρέθυμνο!E23,Ηράκλειο!E23,Λασίθι!E23,)</f>
        <v>6</v>
      </c>
      <c r="F23" s="28"/>
      <c r="G23" s="37" t="s">
        <v>7</v>
      </c>
      <c r="H23" s="39">
        <f>SUM(H11:H22)</f>
        <v>17</v>
      </c>
      <c r="I23" s="28"/>
      <c r="J23" s="28"/>
      <c r="K23" s="28"/>
      <c r="L23" s="28"/>
      <c r="M23" s="27"/>
      <c r="N23" s="27"/>
    </row>
    <row r="24" spans="1:14" ht="16.149999999999999" customHeight="1" thickBot="1" x14ac:dyDescent="0.25">
      <c r="A24" s="28"/>
      <c r="B24" s="28"/>
      <c r="C24" s="28"/>
      <c r="D24" s="37" t="s">
        <v>7</v>
      </c>
      <c r="E24" s="38">
        <f>SUM(E21:E23)</f>
        <v>17</v>
      </c>
      <c r="F24" s="28"/>
      <c r="G24" s="28"/>
      <c r="H24" s="28"/>
      <c r="I24" s="28"/>
      <c r="J24" s="28"/>
      <c r="K24" s="28"/>
      <c r="L24" s="28"/>
      <c r="M24" s="27"/>
      <c r="N24" s="27"/>
    </row>
    <row r="25" spans="1:14" ht="16.149999999999999" customHeight="1" x14ac:dyDescent="0.2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</row>
    <row r="26" spans="1:14" ht="16.149999999999999" customHeight="1" x14ac:dyDescent="0.2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</row>
    <row r="27" spans="1:14" ht="16.149999999999999" customHeight="1" x14ac:dyDescent="0.2">
      <c r="G27" s="12"/>
      <c r="H27" s="12"/>
    </row>
  </sheetData>
  <sheetProtection formatCells="0" formatColumns="0" formatRows="0" insertColumns="0" insertRows="0" insertHyperlinks="0" deleteColumns="0" deleteRows="0" sort="0"/>
  <mergeCells count="9">
    <mergeCell ref="D20:E20"/>
    <mergeCell ref="A1:B1"/>
    <mergeCell ref="D1:E1"/>
    <mergeCell ref="G1:H1"/>
    <mergeCell ref="J1:K1"/>
    <mergeCell ref="A9:B9"/>
    <mergeCell ref="G10:H10"/>
    <mergeCell ref="D11:E11"/>
    <mergeCell ref="A14:B1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11"/>
  <sheetViews>
    <sheetView workbookViewId="0">
      <selection activeCell="K2" sqref="K2"/>
    </sheetView>
  </sheetViews>
  <sheetFormatPr defaultRowHeight="15" x14ac:dyDescent="0.2"/>
  <cols>
    <col min="1" max="1" width="18.16015625" bestFit="1" customWidth="1"/>
    <col min="2" max="2" width="4.5703125" customWidth="1"/>
    <col min="4" max="4" width="19.50390625" bestFit="1" customWidth="1"/>
    <col min="5" max="5" width="6.72265625" customWidth="1"/>
    <col min="7" max="7" width="23.80859375" customWidth="1"/>
    <col min="8" max="8" width="4.3046875" customWidth="1"/>
    <col min="10" max="10" width="18.16015625" customWidth="1"/>
  </cols>
  <sheetData>
    <row r="2" spans="1:11" ht="15.75" x14ac:dyDescent="0.2">
      <c r="A2" s="44" t="str">
        <f>Χανιά!M1</f>
        <v>ΔΗΜΟΙ ΧΑΝΙΩΝ</v>
      </c>
      <c r="D2" s="49" t="str">
        <f>Ρέθυμνο!M1</f>
        <v>ΔΗΜΟΙ ΡΕΘΥΜΝΟΥ</v>
      </c>
      <c r="G2" s="50" t="str">
        <f>Ηράκλειο!M1</f>
        <v>ΔΗΜΟΙ ΗΡΑΚΛΕΙΟΥ</v>
      </c>
      <c r="J2" s="50" t="str">
        <f>Λασίθι!M1</f>
        <v>ΔΗΜΟΙ ΛΑΣΙΘΙΟΥ</v>
      </c>
    </row>
    <row r="3" spans="1:11" x14ac:dyDescent="0.2">
      <c r="A3" s="46" t="str">
        <f>Χανιά!M2</f>
        <v xml:space="preserve">ΑΠΟΚΟΡΩΝΑ </v>
      </c>
      <c r="B3" s="58">
        <f>Χανιά!N2</f>
        <v>0</v>
      </c>
      <c r="D3" s="57" t="str">
        <f>Ρέθυμνο!M2</f>
        <v>ΑΝΩΓΕΙΩΝ</v>
      </c>
      <c r="E3" s="58">
        <f>Ρέθυμνο!N2</f>
        <v>0</v>
      </c>
      <c r="G3" s="55" t="str">
        <f>Ηράκλειο!M2</f>
        <v>ΑΡΧΑΝΩΝ ΑΣΤΕΡΟΥΣΙΩΝ</v>
      </c>
      <c r="H3" s="58">
        <f>Ηράκλειο!N2</f>
        <v>3</v>
      </c>
      <c r="J3" s="45" t="str">
        <f>Λασίθι!M2</f>
        <v>ΟΡΟΠΕΔΙΟΥ</v>
      </c>
      <c r="K3" s="58">
        <f>Λασίθι!N2</f>
        <v>0</v>
      </c>
    </row>
    <row r="4" spans="1:11" x14ac:dyDescent="0.2">
      <c r="A4" s="46" t="str">
        <f>Χανιά!M3</f>
        <v>ΓΑΥΔΟΥ</v>
      </c>
      <c r="B4" s="58">
        <f>Χανιά!N3</f>
        <v>0</v>
      </c>
      <c r="D4" s="57" t="str">
        <f>Ρέθυμνο!M3</f>
        <v>ΡΕΘΥΜΝΟΥ</v>
      </c>
      <c r="E4" s="58">
        <f>Ρέθυμνο!N3</f>
        <v>0</v>
      </c>
      <c r="G4" s="45" t="str">
        <f>Ηράκλειο!M3</f>
        <v>ΒΙΑΝΝΟΥ</v>
      </c>
      <c r="H4" s="58">
        <f>Ηράκλειο!N3</f>
        <v>0</v>
      </c>
      <c r="J4" s="45" t="str">
        <f>Λασίθι!M3</f>
        <v>ΑΓΙΟΥ ΝΙΚΟΛΑΟΥ</v>
      </c>
      <c r="K4" s="58">
        <f>Λασίθι!N3</f>
        <v>1</v>
      </c>
    </row>
    <row r="5" spans="1:11" x14ac:dyDescent="0.2">
      <c r="A5" s="46" t="str">
        <f>Χανιά!M4</f>
        <v xml:space="preserve">ΚΙΣΣΑΜΟΥ </v>
      </c>
      <c r="B5" s="58">
        <f>Χανιά!N4</f>
        <v>0</v>
      </c>
      <c r="D5" s="57" t="str">
        <f>Ρέθυμνο!M4</f>
        <v>ΑΜΑΡΙΟΥ</v>
      </c>
      <c r="E5" s="58">
        <f>Ρέθυμνο!N4</f>
        <v>0</v>
      </c>
      <c r="G5" s="45" t="str">
        <f>Ηράκλειο!M4</f>
        <v>ΓΟΡΤΥΝΑΣ</v>
      </c>
      <c r="H5" s="58">
        <f>Ηράκλειο!N4</f>
        <v>0</v>
      </c>
      <c r="J5" s="45" t="str">
        <f>Λασίθι!M4</f>
        <v>ΣΗΤΕΙΑΣ</v>
      </c>
      <c r="K5" s="58">
        <f>Λασίθι!N4</f>
        <v>0</v>
      </c>
    </row>
    <row r="6" spans="1:11" x14ac:dyDescent="0.2">
      <c r="A6" s="46" t="str">
        <f>Χανιά!M5</f>
        <v>ΠΛΑΤΑΝΙΑ</v>
      </c>
      <c r="B6" s="58">
        <f>Χανιά!N5</f>
        <v>2</v>
      </c>
      <c r="D6" s="57" t="str">
        <f>Ρέθυμνο!M5</f>
        <v>ΑΓΙΟΥ ΒΑΣΙΛΕΙΟΥ</v>
      </c>
      <c r="E6" s="58">
        <f>Ρέθυμνο!N5</f>
        <v>0</v>
      </c>
      <c r="G6" s="45" t="str">
        <f>Ηράκλειο!M5</f>
        <v xml:space="preserve">ΗΡΑΚΛΕΙΟΥ </v>
      </c>
      <c r="H6" s="58">
        <f>Ηράκλειο!N5</f>
        <v>7</v>
      </c>
      <c r="J6" s="45" t="str">
        <f>Λασίθι!M5</f>
        <v>ΙΕΡΑΠΕΤΡΑΣ</v>
      </c>
      <c r="K6" s="58">
        <f>Λασίθι!N5</f>
        <v>0</v>
      </c>
    </row>
    <row r="7" spans="1:11" x14ac:dyDescent="0.2">
      <c r="A7" s="46" t="str">
        <f>Χανιά!M6</f>
        <v>ΣΕΛΙΝΟΥ ΚΑΝΤΑΝΟΥ</v>
      </c>
      <c r="B7" s="58">
        <f>Χανιά!N6</f>
        <v>1</v>
      </c>
      <c r="D7" s="57" t="str">
        <f>Ρέθυμνο!M6</f>
        <v>ΜΥΛΟΠΟΤΑΜΟΥ</v>
      </c>
      <c r="E7" s="58">
        <f>Ρέθυμνο!N6</f>
        <v>1</v>
      </c>
      <c r="G7" s="45" t="str">
        <f>Ηράκλειο!M6</f>
        <v>ΜΑΛΕΒΙΖΙΟΥ</v>
      </c>
      <c r="H7" s="58">
        <f>Ηράκλειο!N6</f>
        <v>0</v>
      </c>
      <c r="J7" s="51" t="str">
        <f>Λασίθι!M6</f>
        <v>ΣΥΝΟΛΟ</v>
      </c>
      <c r="K7" s="51">
        <f>Λασίθι!N6</f>
        <v>1</v>
      </c>
    </row>
    <row r="8" spans="1:11" ht="15.75" thickBot="1" x14ac:dyDescent="0.25">
      <c r="A8" s="46" t="str">
        <f>Χανιά!M7</f>
        <v>ΣΦΑΚΙΩΝ</v>
      </c>
      <c r="B8" s="58">
        <f>Χανιά!N7</f>
        <v>0</v>
      </c>
      <c r="D8" s="47" t="str">
        <f>Ρέθυμνο!M7</f>
        <v>ΣΥΝΟΛΟ</v>
      </c>
      <c r="E8" s="54">
        <f>Ρέθυμνο!N7</f>
        <v>1</v>
      </c>
      <c r="G8" s="45" t="str">
        <f>Ηράκλειο!M7</f>
        <v>ΜΙΝΩΑ ΠΕΔΙΑΔΟΣ</v>
      </c>
      <c r="H8" s="58">
        <f>Ηράκλειο!N7</f>
        <v>2</v>
      </c>
      <c r="J8" t="s">
        <v>61</v>
      </c>
    </row>
    <row r="9" spans="1:11" x14ac:dyDescent="0.2">
      <c r="A9" s="46" t="str">
        <f>Χανιά!M8</f>
        <v>ΧΑΝΙΩΝ</v>
      </c>
      <c r="B9" s="58">
        <f>Χανιά!N8</f>
        <v>0</v>
      </c>
      <c r="G9" s="45" t="str">
        <f>Ηράκλειο!M8</f>
        <v>ΦΑΙΣΤΟΥ</v>
      </c>
      <c r="H9" s="58">
        <f>Ηράκλειο!N8</f>
        <v>0</v>
      </c>
    </row>
    <row r="10" spans="1:11" ht="15.75" thickBot="1" x14ac:dyDescent="0.25">
      <c r="A10" s="47" t="str">
        <f>Χανιά!M9</f>
        <v>ΣΥΝΟΛΟ</v>
      </c>
      <c r="B10" s="52">
        <f>Χανιά!N9</f>
        <v>3</v>
      </c>
      <c r="G10" s="45" t="str">
        <f>Ηράκλειο!M9</f>
        <v xml:space="preserve">ΧΕΡΣΟΝΗΣΟΥ </v>
      </c>
      <c r="H10" s="58">
        <f>Ηράκλειο!N9</f>
        <v>0</v>
      </c>
    </row>
    <row r="11" spans="1:11" x14ac:dyDescent="0.2">
      <c r="G11" s="51" t="str">
        <f>Ηράκλειο!M10</f>
        <v>ΣΥΝΟΛΟ</v>
      </c>
      <c r="H11" s="51">
        <f>Ηράκλειο!N10</f>
        <v>12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11"/>
  <sheetViews>
    <sheetView workbookViewId="0">
      <selection activeCell="A10" sqref="A10"/>
    </sheetView>
  </sheetViews>
  <sheetFormatPr defaultRowHeight="15" x14ac:dyDescent="0.2"/>
  <cols>
    <col min="1" max="1" width="18.16015625" bestFit="1" customWidth="1"/>
    <col min="2" max="2" width="4.5703125" customWidth="1"/>
    <col min="4" max="4" width="19.50390625" bestFit="1" customWidth="1"/>
    <col min="5" max="5" width="4.5703125" customWidth="1"/>
    <col min="7" max="7" width="23.80859375" customWidth="1"/>
    <col min="8" max="8" width="4.3046875" customWidth="1"/>
    <col min="10" max="10" width="18.16015625" customWidth="1"/>
  </cols>
  <sheetData>
    <row r="2" spans="1:11" ht="15.75" x14ac:dyDescent="0.2">
      <c r="A2" s="44" t="str">
        <f>Χανιά!M1</f>
        <v>ΔΗΜΟΙ ΧΑΝΙΩΝ</v>
      </c>
      <c r="D2" s="49" t="str">
        <f>Ρέθυμνο!M1</f>
        <v>ΔΗΜΟΙ ΡΕΘΥΜΝΟΥ</v>
      </c>
      <c r="G2" s="50" t="str">
        <f>Ηράκλειο!M1</f>
        <v>ΔΗΜΟΙ ΗΡΑΚΛΕΙΟΥ</v>
      </c>
      <c r="J2" s="50" t="str">
        <f>Λασίθι!M1</f>
        <v>ΔΗΜΟΙ ΛΑΣΙΘΙΟΥ</v>
      </c>
    </row>
    <row r="3" spans="1:11" x14ac:dyDescent="0.2">
      <c r="A3" s="46" t="str">
        <f>Χανιά!M2</f>
        <v xml:space="preserve">ΑΠΟΚΟΡΩΝΑ </v>
      </c>
      <c r="B3" s="48">
        <f>Χανιά!N2</f>
        <v>0</v>
      </c>
      <c r="D3" s="46" t="str">
        <f>Ρέθυμνο!M2</f>
        <v>ΑΝΩΓΕΙΩΝ</v>
      </c>
      <c r="E3" s="53">
        <f>Ρέθυμνο!N2</f>
        <v>0</v>
      </c>
      <c r="G3" s="55" t="str">
        <f>Ηράκλειο!M2</f>
        <v>ΑΡΧΑΝΩΝ ΑΣΤΕΡΟΥΣΙΩΝ</v>
      </c>
      <c r="H3" s="48">
        <f>Ηράκλειο!N2</f>
        <v>3</v>
      </c>
      <c r="J3" s="45" t="str">
        <f>Λασίθι!M2</f>
        <v>ΟΡΟΠΕΔΙΟΥ</v>
      </c>
      <c r="K3" s="48">
        <f>Λασίθι!N2</f>
        <v>0</v>
      </c>
    </row>
    <row r="4" spans="1:11" x14ac:dyDescent="0.2">
      <c r="A4" s="46" t="str">
        <f>Χανιά!M3</f>
        <v>ΓΑΥΔΟΥ</v>
      </c>
      <c r="B4" s="48">
        <f>Χανιά!N3</f>
        <v>0</v>
      </c>
      <c r="D4" s="46" t="str">
        <f>Ρέθυμνο!M3</f>
        <v>ΡΕΘΥΜΝΟΥ</v>
      </c>
      <c r="E4" s="53">
        <f>Ρέθυμνο!N3</f>
        <v>0</v>
      </c>
      <c r="G4" s="45" t="str">
        <f>Ηράκλειο!M3</f>
        <v>ΒΙΑΝΝΟΥ</v>
      </c>
      <c r="H4" s="48">
        <f>Ηράκλειο!N3</f>
        <v>0</v>
      </c>
      <c r="J4" s="45" t="str">
        <f>Λασίθι!M3</f>
        <v>ΑΓΙΟΥ ΝΙΚΟΛΑΟΥ</v>
      </c>
      <c r="K4" s="48">
        <f>Λασίθι!N3</f>
        <v>1</v>
      </c>
    </row>
    <row r="5" spans="1:11" x14ac:dyDescent="0.2">
      <c r="A5" s="46" t="str">
        <f>Χανιά!M4</f>
        <v xml:space="preserve">ΚΙΣΣΑΜΟΥ </v>
      </c>
      <c r="B5" s="48">
        <f>Χανιά!N4</f>
        <v>0</v>
      </c>
      <c r="D5" s="46" t="str">
        <f>Ρέθυμνο!M4</f>
        <v>ΑΜΑΡΙΟΥ</v>
      </c>
      <c r="E5" s="53">
        <f>Ρέθυμνο!N4</f>
        <v>0</v>
      </c>
      <c r="G5" s="45" t="str">
        <f>Ηράκλειο!M4</f>
        <v>ΓΟΡΤΥΝΑΣ</v>
      </c>
      <c r="H5" s="48">
        <f>Ηράκλειο!N4</f>
        <v>0</v>
      </c>
      <c r="J5" s="45" t="str">
        <f>Λασίθι!M4</f>
        <v>ΣΗΤΕΙΑΣ</v>
      </c>
      <c r="K5" s="48">
        <f>Λασίθι!N4</f>
        <v>0</v>
      </c>
    </row>
    <row r="6" spans="1:11" x14ac:dyDescent="0.2">
      <c r="A6" s="46" t="str">
        <f>Χανιά!M5</f>
        <v>ΠΛΑΤΑΝΙΑ</v>
      </c>
      <c r="B6" s="48">
        <f>Χανιά!N5</f>
        <v>2</v>
      </c>
      <c r="D6" s="46" t="str">
        <f>Ρέθυμνο!M5</f>
        <v>ΑΓΙΟΥ ΒΑΣΙΛΕΙΟΥ</v>
      </c>
      <c r="E6" s="53">
        <f>Ρέθυμνο!N5</f>
        <v>0</v>
      </c>
      <c r="G6" s="45" t="str">
        <f>Ηράκλειο!M5</f>
        <v xml:space="preserve">ΗΡΑΚΛΕΙΟΥ </v>
      </c>
      <c r="H6" s="48">
        <f>Ηράκλειο!N5</f>
        <v>7</v>
      </c>
      <c r="J6" s="45" t="str">
        <f>Λασίθι!M5</f>
        <v>ΙΕΡΑΠΕΤΡΑΣ</v>
      </c>
      <c r="K6" s="48">
        <f>Λασίθι!N5</f>
        <v>0</v>
      </c>
    </row>
    <row r="7" spans="1:11" x14ac:dyDescent="0.2">
      <c r="A7" s="46" t="str">
        <f>Χανιά!M6</f>
        <v>ΣΕΛΙΝΟΥ ΚΑΝΤΑΝΟΥ</v>
      </c>
      <c r="B7" s="48">
        <f>Χανιά!N6</f>
        <v>1</v>
      </c>
      <c r="D7" s="46" t="str">
        <f>Ρέθυμνο!M6</f>
        <v>ΜΥΛΟΠΟΤΑΜΟΥ</v>
      </c>
      <c r="E7" s="53">
        <f>Ρέθυμνο!N6</f>
        <v>1</v>
      </c>
      <c r="G7" s="45" t="str">
        <f>Ηράκλειο!M6</f>
        <v>ΜΑΛΕΒΙΖΙΟΥ</v>
      </c>
      <c r="H7" s="48">
        <f>Ηράκλειο!N6</f>
        <v>0</v>
      </c>
      <c r="J7" s="51" t="str">
        <f>Λασίθι!M6</f>
        <v>ΣΥΝΟΛΟ</v>
      </c>
      <c r="K7" s="51">
        <f>Λασίθι!N6</f>
        <v>1</v>
      </c>
    </row>
    <row r="8" spans="1:11" ht="15.75" thickBot="1" x14ac:dyDescent="0.25">
      <c r="A8" s="46" t="str">
        <f>Χανιά!M7</f>
        <v>ΣΦΑΚΙΩΝ</v>
      </c>
      <c r="B8" s="48">
        <f>Χανιά!N7</f>
        <v>0</v>
      </c>
      <c r="D8" s="47" t="str">
        <f>Ρέθυμνο!M7</f>
        <v>ΣΥΝΟΛΟ</v>
      </c>
      <c r="E8" s="54">
        <f>Ρέθυμνο!N7</f>
        <v>1</v>
      </c>
      <c r="G8" s="45" t="str">
        <f>Ηράκλειο!M7</f>
        <v>ΜΙΝΩΑ ΠΕΔΙΑΔΟΣ</v>
      </c>
      <c r="H8" s="48">
        <f>Ηράκλειο!N7</f>
        <v>2</v>
      </c>
      <c r="J8" t="s">
        <v>61</v>
      </c>
    </row>
    <row r="9" spans="1:11" x14ac:dyDescent="0.2">
      <c r="A9" s="46" t="str">
        <f>Χανιά!M8</f>
        <v>ΧΑΝΙΩΝ</v>
      </c>
      <c r="B9" s="48">
        <f>Χανιά!N8</f>
        <v>0</v>
      </c>
      <c r="G9" s="45" t="str">
        <f>Ηράκλειο!M8</f>
        <v>ΦΑΙΣΤΟΥ</v>
      </c>
      <c r="H9" s="48">
        <f>Ηράκλειο!N8</f>
        <v>0</v>
      </c>
    </row>
    <row r="10" spans="1:11" ht="15.75" thickBot="1" x14ac:dyDescent="0.25">
      <c r="A10" s="51" t="str">
        <f>Χανιά!M9</f>
        <v>ΣΥΝΟΛΟ</v>
      </c>
      <c r="B10" s="52">
        <f>Χανιά!N9</f>
        <v>3</v>
      </c>
      <c r="G10" s="45" t="str">
        <f>Ηράκλειο!M9</f>
        <v xml:space="preserve">ΧΕΡΣΟΝΗΣΟΥ </v>
      </c>
      <c r="H10" s="48">
        <f>Ηράκλειο!N9</f>
        <v>0</v>
      </c>
    </row>
    <row r="11" spans="1:11" x14ac:dyDescent="0.2">
      <c r="G11" s="51" t="str">
        <f>Ηράκλειο!M10</f>
        <v>ΣΥΝΟΛΟ</v>
      </c>
      <c r="H11" s="51">
        <f>Ηράκλειο!N10</f>
        <v>12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7"/>
  <sheetViews>
    <sheetView tabSelected="1" zoomScale="70" zoomScaleNormal="70" workbookViewId="0">
      <selection activeCell="H3" sqref="H3"/>
    </sheetView>
  </sheetViews>
  <sheetFormatPr defaultRowHeight="15" x14ac:dyDescent="0.2"/>
  <cols>
    <col min="1" max="1" width="10.0859375" customWidth="1"/>
    <col min="2" max="2" width="5.91796875" customWidth="1"/>
    <col min="4" max="4" width="12.375" customWidth="1"/>
    <col min="5" max="5" width="5.51171875" customWidth="1"/>
    <col min="7" max="7" width="14.2578125" customWidth="1"/>
    <col min="8" max="8" width="5.51171875" customWidth="1"/>
    <col min="10" max="10" width="14.2578125" customWidth="1"/>
    <col min="11" max="11" width="6.72265625" customWidth="1"/>
  </cols>
  <sheetData>
    <row r="1" spans="1:14" ht="16.149999999999999" customHeight="1" x14ac:dyDescent="0.2">
      <c r="A1" s="72" t="s">
        <v>0</v>
      </c>
      <c r="B1" s="73"/>
      <c r="C1" s="28"/>
      <c r="D1" s="72" t="s">
        <v>39</v>
      </c>
      <c r="E1" s="73"/>
      <c r="F1" s="28"/>
      <c r="G1" s="72" t="s">
        <v>28</v>
      </c>
      <c r="H1" s="73"/>
      <c r="I1" s="28"/>
      <c r="J1" s="72" t="s">
        <v>43</v>
      </c>
      <c r="K1" s="73"/>
      <c r="L1" s="28"/>
      <c r="M1" s="27"/>
      <c r="N1" s="27"/>
    </row>
    <row r="2" spans="1:14" ht="16.149999999999999" customHeight="1" x14ac:dyDescent="0.2">
      <c r="A2" s="33" t="s">
        <v>1</v>
      </c>
      <c r="B2" s="34">
        <f>SUM(Χανιά!B2,Ρέθυμνο!B2,Ηράκλειο!B2,Λασίθι!B2,)</f>
        <v>0</v>
      </c>
      <c r="C2" s="28"/>
      <c r="D2" s="33" t="s">
        <v>30</v>
      </c>
      <c r="E2" s="34">
        <f>SUM(Χανιά!E2,Ρέθυμνο!E2,Ηράκλειο!E2,Λασίθι!E2,)</f>
        <v>1</v>
      </c>
      <c r="F2" s="28"/>
      <c r="G2" s="33" t="s">
        <v>29</v>
      </c>
      <c r="H2" s="34">
        <v>5</v>
      </c>
      <c r="I2" s="28"/>
      <c r="J2" s="29" t="s">
        <v>59</v>
      </c>
      <c r="K2" s="34">
        <f>SUM(Χανιά!K2,Ρέθυμνο!K2,Ηράκλειο!K2,Λασίθι!K2,)</f>
        <v>4</v>
      </c>
      <c r="L2" s="28"/>
      <c r="M2" s="27"/>
      <c r="N2" s="27"/>
    </row>
    <row r="3" spans="1:14" ht="16.149999999999999" customHeight="1" x14ac:dyDescent="0.2">
      <c r="A3" s="33" t="s">
        <v>3</v>
      </c>
      <c r="B3" s="34">
        <f>SUM(Χανιά!B3,Ρέθυμνο!B3,Ηράκλειο!B3,Λασίθι!B3,)</f>
        <v>5</v>
      </c>
      <c r="C3" s="28"/>
      <c r="D3" s="33" t="s">
        <v>32</v>
      </c>
      <c r="E3" s="34">
        <f>SUM(Χανιά!E3,Ρέθυμνο!E3,Ηράκλειο!E3,Λασίθι!E3,)</f>
        <v>2</v>
      </c>
      <c r="F3" s="28"/>
      <c r="G3" s="33" t="s">
        <v>31</v>
      </c>
      <c r="H3" s="34">
        <f>SUM(Χανιά!H3,Ρέθυμνο!H3,Ηράκλειο!H3,Λασίθι!H3,)</f>
        <v>1</v>
      </c>
      <c r="I3" s="28"/>
      <c r="J3" s="29" t="s">
        <v>21</v>
      </c>
      <c r="K3" s="34">
        <f>SUM(Χανιά!K3,Ρέθυμνο!K3,Ηράκλειο!K3,Λασίθι!K3,)</f>
        <v>3</v>
      </c>
      <c r="L3" s="28"/>
      <c r="M3" s="27"/>
      <c r="N3" s="27"/>
    </row>
    <row r="4" spans="1:14" ht="16.149999999999999" customHeight="1" x14ac:dyDescent="0.2">
      <c r="A4" s="33" t="s">
        <v>5</v>
      </c>
      <c r="B4" s="34">
        <f>SUM(Χανιά!B4,Ρέθυμνο!B4,Ηράκλειο!B4,Λασίθι!B4,)</f>
        <v>12</v>
      </c>
      <c r="C4" s="28"/>
      <c r="D4" s="33" t="s">
        <v>33</v>
      </c>
      <c r="E4" s="34">
        <f>SUM(Χανιά!E4,Ρέθυμνο!E4,Ηράκλειο!E4,Λασίθι!E4,)</f>
        <v>6</v>
      </c>
      <c r="F4" s="28"/>
      <c r="G4" s="33" t="s">
        <v>34</v>
      </c>
      <c r="H4" s="34">
        <v>11</v>
      </c>
      <c r="I4" s="28"/>
      <c r="J4" s="29" t="s">
        <v>23</v>
      </c>
      <c r="K4" s="34">
        <f>SUM(Χανιά!K4,Ρέθυμνο!K4,Ηράκλειο!K4,Λασίθι!K4,)</f>
        <v>0</v>
      </c>
      <c r="L4" s="28"/>
      <c r="M4" s="27"/>
      <c r="N4" s="27"/>
    </row>
    <row r="5" spans="1:14" ht="16.149999999999999" customHeight="1" thickBot="1" x14ac:dyDescent="0.25">
      <c r="A5" s="37" t="s">
        <v>7</v>
      </c>
      <c r="B5" s="38">
        <f>SUM(B2:B4)</f>
        <v>17</v>
      </c>
      <c r="C5" s="28"/>
      <c r="D5" s="33" t="s">
        <v>35</v>
      </c>
      <c r="E5" s="34">
        <f>SUM(Χανιά!E5,Ρέθυμνο!E5,Ηράκλειο!E5,Λασίθι!E5,)</f>
        <v>1</v>
      </c>
      <c r="F5" s="28"/>
      <c r="G5" s="65" t="s">
        <v>7</v>
      </c>
      <c r="H5" s="30">
        <f>SUM(H2:H4)</f>
        <v>17</v>
      </c>
      <c r="I5" s="28"/>
      <c r="J5" s="29" t="s">
        <v>25</v>
      </c>
      <c r="K5" s="34">
        <f>SUM(Χανιά!K5,Ρέθυμνο!K5,Ηράκλειο!K5,Λασίθι!K5,)</f>
        <v>5</v>
      </c>
      <c r="L5" s="28"/>
      <c r="M5" s="27"/>
      <c r="N5" s="27"/>
    </row>
    <row r="6" spans="1:14" ht="16.149999999999999" customHeight="1" x14ac:dyDescent="0.2">
      <c r="A6" s="31"/>
      <c r="B6" s="31"/>
      <c r="C6" s="28"/>
      <c r="D6" s="33" t="s">
        <v>36</v>
      </c>
      <c r="E6" s="34">
        <f>SUM(Χανιά!E6,Ρέθυμνο!E6,Ηράκλειο!E6,Λασίθι!E6,)</f>
        <v>1</v>
      </c>
      <c r="F6" s="28"/>
      <c r="G6" s="28"/>
      <c r="H6" s="28"/>
      <c r="I6" s="28"/>
      <c r="J6" s="29" t="s">
        <v>26</v>
      </c>
      <c r="K6" s="34">
        <f>SUM(Χανιά!K6,Ρέθυμνο!K6,Ηράκλειο!K6,Λασίθι!K6,)</f>
        <v>2</v>
      </c>
      <c r="L6" s="28"/>
      <c r="M6" s="27"/>
      <c r="N6" s="27"/>
    </row>
    <row r="7" spans="1:14" ht="16.149999999999999" customHeight="1" x14ac:dyDescent="0.2">
      <c r="A7" s="28"/>
      <c r="B7" s="28"/>
      <c r="C7" s="28"/>
      <c r="D7" s="33" t="s">
        <v>37</v>
      </c>
      <c r="E7" s="34">
        <f>SUM(Χανιά!E7,Ρέθυμνο!E7,Ηράκλειο!E7,Λασίθι!E7,)</f>
        <v>4</v>
      </c>
      <c r="F7" s="28"/>
      <c r="G7" s="28"/>
      <c r="H7" s="28"/>
      <c r="I7" s="28"/>
      <c r="J7" s="29" t="s">
        <v>27</v>
      </c>
      <c r="K7" s="34">
        <f>SUM(Χανιά!K7,Ρέθυμνο!K7,Ηράκλειο!K7,Λασίθι!K7,)</f>
        <v>3</v>
      </c>
      <c r="L7" s="28"/>
      <c r="M7" s="27"/>
      <c r="N7" s="27"/>
    </row>
    <row r="8" spans="1:14" ht="16.149999999999999" customHeight="1" thickBot="1" x14ac:dyDescent="0.25">
      <c r="A8" s="28"/>
      <c r="B8" s="28"/>
      <c r="C8" s="28"/>
      <c r="D8" s="33" t="s">
        <v>38</v>
      </c>
      <c r="E8" s="34">
        <f>SUM(Χανιά!E8,Ρέθυμνο!E8,Ηράκλειο!E8,Λασίθι!E8,)</f>
        <v>2</v>
      </c>
      <c r="F8" s="28"/>
      <c r="G8" s="28"/>
      <c r="H8" s="28"/>
      <c r="I8" s="28"/>
      <c r="J8" s="30" t="s">
        <v>7</v>
      </c>
      <c r="K8" s="38">
        <f>SUM(K2:K7)</f>
        <v>17</v>
      </c>
      <c r="L8" s="28"/>
      <c r="M8" s="27"/>
      <c r="N8" s="27"/>
    </row>
    <row r="9" spans="1:14" ht="16.149999999999999" customHeight="1" thickBot="1" x14ac:dyDescent="0.25">
      <c r="A9" s="72" t="s">
        <v>11</v>
      </c>
      <c r="B9" s="73"/>
      <c r="C9" s="28"/>
      <c r="D9" s="37" t="s">
        <v>7</v>
      </c>
      <c r="E9" s="38">
        <f>SUM(E2:E8)</f>
        <v>17</v>
      </c>
      <c r="F9" s="28"/>
      <c r="G9" s="28"/>
      <c r="H9" s="28"/>
      <c r="I9" s="28"/>
      <c r="J9" s="28"/>
      <c r="K9" s="28"/>
      <c r="L9" s="28"/>
      <c r="M9" s="27"/>
      <c r="N9" s="27"/>
    </row>
    <row r="10" spans="1:14" ht="16.149999999999999" customHeight="1" thickBot="1" x14ac:dyDescent="0.25">
      <c r="A10" s="33" t="s">
        <v>13</v>
      </c>
      <c r="B10" s="34">
        <f>SUM(Χανιά!B10,Ρέθυμνο!B10,Ηράκλειο!B10,Λασίθι!B10,)</f>
        <v>13</v>
      </c>
      <c r="C10" s="28"/>
      <c r="D10" s="28"/>
      <c r="E10" s="28"/>
      <c r="F10" s="28"/>
      <c r="G10" s="72" t="s">
        <v>44</v>
      </c>
      <c r="H10" s="73"/>
      <c r="I10" s="28"/>
      <c r="J10" s="28"/>
      <c r="K10" s="28"/>
      <c r="L10" s="28"/>
      <c r="M10" s="27"/>
      <c r="N10" s="27"/>
    </row>
    <row r="11" spans="1:14" ht="16.149999999999999" customHeight="1" x14ac:dyDescent="0.2">
      <c r="A11" s="33" t="s">
        <v>15</v>
      </c>
      <c r="B11" s="34">
        <f>SUM(Χανιά!B11,Ρέθυμνο!B11,Ηράκλειο!B11,Λασίθι!B11,)</f>
        <v>4</v>
      </c>
      <c r="C11" s="28"/>
      <c r="D11" s="72" t="s">
        <v>40</v>
      </c>
      <c r="E11" s="73"/>
      <c r="F11" s="28"/>
      <c r="G11" s="33" t="s">
        <v>45</v>
      </c>
      <c r="H11" s="34">
        <f>SUM(Χανιά!H11,Ρέθυμνο!H11,Ηράκλειο!H11,Λασίθι!H11,)</f>
        <v>4</v>
      </c>
      <c r="I11" s="28"/>
      <c r="J11" s="28"/>
      <c r="K11" s="28"/>
      <c r="L11" s="28"/>
      <c r="M11" s="27"/>
      <c r="N11" s="27"/>
    </row>
    <row r="12" spans="1:14" ht="16.149999999999999" customHeight="1" thickBot="1" x14ac:dyDescent="0.25">
      <c r="A12" s="37" t="s">
        <v>7</v>
      </c>
      <c r="B12" s="38">
        <f>SUM(B10:B11)</f>
        <v>17</v>
      </c>
      <c r="C12" s="28"/>
      <c r="D12" s="33" t="s">
        <v>2</v>
      </c>
      <c r="E12" s="34">
        <f>SUM(Χανιά!E12,Ρέθυμνο!E12,Ηράκλειο!E12,Λασίθι!E12,)</f>
        <v>1</v>
      </c>
      <c r="F12" s="28"/>
      <c r="G12" s="33" t="s">
        <v>46</v>
      </c>
      <c r="H12" s="34">
        <f>SUM(Χανιά!H12,Ρέθυμνο!H12,Ηράκλειο!H12,Λασίθι!H12,)</f>
        <v>1</v>
      </c>
      <c r="I12" s="28"/>
      <c r="J12" s="28"/>
      <c r="K12" s="28"/>
      <c r="L12" s="28"/>
      <c r="M12" s="27"/>
      <c r="N12" s="27"/>
    </row>
    <row r="13" spans="1:14" ht="16.149999999999999" customHeight="1" thickBot="1" x14ac:dyDescent="0.25">
      <c r="A13" s="28"/>
      <c r="B13" s="28"/>
      <c r="C13" s="28"/>
      <c r="D13" s="33" t="s">
        <v>4</v>
      </c>
      <c r="E13" s="34">
        <f>SUM(Χανιά!E13,Ρέθυμνο!E13,Ηράκλειο!E13,Λασίθι!E13,)</f>
        <v>15</v>
      </c>
      <c r="F13" s="28"/>
      <c r="G13" s="33" t="s">
        <v>47</v>
      </c>
      <c r="H13" s="34">
        <f>SUM(Χανιά!H13,Ρέθυμνο!H13,Ηράκλειο!H13,Λασίθι!H13,)</f>
        <v>7</v>
      </c>
      <c r="I13" s="28"/>
      <c r="J13" s="28"/>
      <c r="K13" s="28"/>
      <c r="L13" s="28"/>
      <c r="M13" s="27"/>
      <c r="N13" s="27"/>
    </row>
    <row r="14" spans="1:14" ht="16.149999999999999" customHeight="1" x14ac:dyDescent="0.2">
      <c r="A14" s="72" t="s">
        <v>41</v>
      </c>
      <c r="B14" s="73"/>
      <c r="C14" s="28"/>
      <c r="D14" s="33" t="s">
        <v>6</v>
      </c>
      <c r="E14" s="34">
        <f>SUM(Χανιά!E14,Ρέθυμνο!E14,Ηράκλειο!E14,Λασίθι!E14,)</f>
        <v>0</v>
      </c>
      <c r="F14" s="28"/>
      <c r="G14" s="33" t="s">
        <v>48</v>
      </c>
      <c r="H14" s="34">
        <f>SUM(Χανιά!H14,Ρέθυμνο!H14,Ηράκλειο!H14,Λασίθι!H14,)</f>
        <v>5</v>
      </c>
      <c r="I14" s="28"/>
      <c r="J14" s="28"/>
      <c r="K14" s="28"/>
      <c r="L14" s="28"/>
      <c r="M14" s="27"/>
      <c r="N14" s="27"/>
    </row>
    <row r="15" spans="1:14" ht="16.149999999999999" customHeight="1" x14ac:dyDescent="0.2">
      <c r="A15" s="33" t="s">
        <v>10</v>
      </c>
      <c r="B15" s="34">
        <f>SUM(Χανιά!B15,Ρέθυμνο!B15,Ηράκλειο!B15,Λασίθι!B15,)</f>
        <v>0</v>
      </c>
      <c r="C15" s="32"/>
      <c r="D15" s="33" t="s">
        <v>58</v>
      </c>
      <c r="E15" s="34">
        <f>SUM(Χανιά!E15,Ρέθυμνο!E15,Ηράκλειο!E15,Λασίθι!E15,)</f>
        <v>0</v>
      </c>
      <c r="F15" s="28"/>
      <c r="G15" s="33" t="s">
        <v>49</v>
      </c>
      <c r="H15" s="34">
        <f>SUM(Χανιά!H15,Ρέθυμνο!H15,Ηράκλειο!H15,Λασίθι!H15,)</f>
        <v>0</v>
      </c>
      <c r="I15" s="28"/>
      <c r="J15" s="28"/>
      <c r="K15" s="28"/>
      <c r="L15" s="28"/>
      <c r="M15" s="27"/>
      <c r="N15" s="27"/>
    </row>
    <row r="16" spans="1:14" ht="16.149999999999999" customHeight="1" x14ac:dyDescent="0.2">
      <c r="A16" s="33" t="s">
        <v>12</v>
      </c>
      <c r="B16" s="34">
        <f>SUM(Χανιά!B16,Ρέθυμνο!B16,Ηράκλειο!B16,Λασίθι!B16,)</f>
        <v>5</v>
      </c>
      <c r="C16" s="28"/>
      <c r="D16" s="33" t="s">
        <v>8</v>
      </c>
      <c r="E16" s="34">
        <f>SUM(Χανιά!E16,Ρέθυμνο!E16,Ηράκλειο!E16,Λασίθι!E16,)</f>
        <v>1</v>
      </c>
      <c r="F16" s="28"/>
      <c r="G16" s="33" t="s">
        <v>50</v>
      </c>
      <c r="H16" s="34">
        <f>SUM(Χανιά!H16,Ρέθυμνο!H16,Ηράκλειο!H16,Λασίθι!H16,)</f>
        <v>0</v>
      </c>
      <c r="I16" s="28"/>
      <c r="J16" s="28"/>
      <c r="K16" s="28"/>
      <c r="L16" s="28"/>
      <c r="M16" s="27"/>
      <c r="N16" s="27"/>
    </row>
    <row r="17" spans="1:14" ht="16.149999999999999" customHeight="1" x14ac:dyDescent="0.2">
      <c r="A17" s="33" t="s">
        <v>14</v>
      </c>
      <c r="B17" s="34">
        <f>SUM(Χανιά!B17,Ρέθυμνο!B17,Ηράκλειο!B17,Λασίθι!B17,)</f>
        <v>1</v>
      </c>
      <c r="C17" s="28"/>
      <c r="D17" s="33" t="s">
        <v>9</v>
      </c>
      <c r="E17" s="34">
        <f>SUM(Χανιά!E17,Ρέθυμνο!E17,Ηράκλειο!E17,Λασίθι!E17,)</f>
        <v>0</v>
      </c>
      <c r="F17" s="28"/>
      <c r="G17" s="33" t="s">
        <v>51</v>
      </c>
      <c r="H17" s="34">
        <f>SUM(Χανιά!H17,Ρέθυμνο!H17,Ηράκλειο!H17,Λασίθι!H17,)</f>
        <v>0</v>
      </c>
      <c r="I17" s="28"/>
      <c r="J17" s="28"/>
      <c r="K17" s="28"/>
      <c r="L17" s="28"/>
      <c r="M17" s="27"/>
      <c r="N17" s="27"/>
    </row>
    <row r="18" spans="1:14" ht="16.149999999999999" customHeight="1" thickBot="1" x14ac:dyDescent="0.25">
      <c r="A18" s="33" t="s">
        <v>16</v>
      </c>
      <c r="B18" s="34">
        <f>SUM(Χανιά!B18,Ρέθυμνο!B18,Ηράκλειο!B18,Λασίθι!B18,)</f>
        <v>5</v>
      </c>
      <c r="C18" s="28"/>
      <c r="D18" s="37" t="s">
        <v>7</v>
      </c>
      <c r="E18" s="38">
        <f>SUM(E12:E17)</f>
        <v>17</v>
      </c>
      <c r="F18" s="28"/>
      <c r="G18" s="33" t="s">
        <v>52</v>
      </c>
      <c r="H18" s="34">
        <f>SUM(Χανιά!H18,Ρέθυμνο!H18,Ηράκλειο!H18,Λασίθι!H18,)</f>
        <v>0</v>
      </c>
      <c r="I18" s="28"/>
      <c r="J18" s="28"/>
      <c r="K18" s="28"/>
      <c r="L18" s="28"/>
      <c r="M18" s="27"/>
      <c r="N18" s="27"/>
    </row>
    <row r="19" spans="1:14" ht="16.149999999999999" customHeight="1" thickBot="1" x14ac:dyDescent="0.25">
      <c r="A19" s="33" t="s">
        <v>17</v>
      </c>
      <c r="B19" s="34">
        <f>SUM(Χανιά!B19,Ρέθυμνο!B19,Ηράκλειο!B19,Λασίθι!B19,)</f>
        <v>6</v>
      </c>
      <c r="C19" s="28"/>
      <c r="D19" s="28"/>
      <c r="E19" s="28"/>
      <c r="F19" s="28"/>
      <c r="G19" s="33" t="s">
        <v>53</v>
      </c>
      <c r="H19" s="34">
        <f>SUM(Χανιά!H19,Ρέθυμνο!H19,Ηράκλειο!H19,Λασίθι!H19,)</f>
        <v>0</v>
      </c>
      <c r="I19" s="28"/>
      <c r="J19" s="28"/>
      <c r="K19" s="28"/>
      <c r="L19" s="28"/>
      <c r="M19" s="27"/>
      <c r="N19" s="27"/>
    </row>
    <row r="20" spans="1:14" ht="16.149999999999999" customHeight="1" thickBot="1" x14ac:dyDescent="0.25">
      <c r="A20" s="37" t="s">
        <v>7</v>
      </c>
      <c r="B20" s="38">
        <f>SUM(B15:B19)</f>
        <v>17</v>
      </c>
      <c r="C20" s="28"/>
      <c r="D20" s="72" t="s">
        <v>18</v>
      </c>
      <c r="E20" s="73"/>
      <c r="F20" s="28"/>
      <c r="G20" s="33" t="s">
        <v>54</v>
      </c>
      <c r="H20" s="34">
        <f>SUM(Χανιά!H20,Ρέθυμνο!H20,Ηράκλειο!H20,Λασίθι!H20,)</f>
        <v>0</v>
      </c>
      <c r="I20" s="28"/>
      <c r="J20" s="28"/>
      <c r="K20" s="28"/>
      <c r="L20" s="28"/>
      <c r="M20" s="27"/>
      <c r="N20" s="27"/>
    </row>
    <row r="21" spans="1:14" ht="16.149999999999999" customHeight="1" x14ac:dyDescent="0.2">
      <c r="A21" s="28"/>
      <c r="B21" s="28"/>
      <c r="C21" s="28"/>
      <c r="D21" s="40" t="s">
        <v>20</v>
      </c>
      <c r="E21" s="34">
        <f>SUM(Χανιά!E21,Ρέθυμνο!E21,Ηράκλειο!E21,Λασίθι!E21,)</f>
        <v>10</v>
      </c>
      <c r="F21" s="28"/>
      <c r="G21" s="33" t="s">
        <v>55</v>
      </c>
      <c r="H21" s="34">
        <f>SUM(Χανιά!H21,Ρέθυμνο!H21,Ηράκλειο!H21,Λασίθι!H21,)</f>
        <v>0</v>
      </c>
      <c r="I21" s="28"/>
      <c r="J21" s="28"/>
      <c r="K21" s="28"/>
      <c r="L21" s="28"/>
      <c r="M21" s="27"/>
      <c r="N21" s="27"/>
    </row>
    <row r="22" spans="1:14" ht="16.149999999999999" customHeight="1" x14ac:dyDescent="0.2">
      <c r="A22" s="28"/>
      <c r="B22" s="28"/>
      <c r="C22" s="28"/>
      <c r="D22" s="40" t="s">
        <v>22</v>
      </c>
      <c r="E22" s="34">
        <f>SUM(Χανιά!E22,Ρέθυμνο!E22,Ηράκλειο!E22,Λασίθι!E22,)</f>
        <v>1</v>
      </c>
      <c r="F22" s="28"/>
      <c r="G22" s="33" t="s">
        <v>56</v>
      </c>
      <c r="H22" s="34">
        <f>SUM(Χανιά!H22,Ρέθυμνο!H22,Ηράκλειο!H22,Λασίθι!H22,)</f>
        <v>0</v>
      </c>
      <c r="I22" s="28"/>
      <c r="J22" s="28"/>
      <c r="K22" s="28"/>
      <c r="L22" s="28"/>
      <c r="M22" s="27"/>
      <c r="N22" s="27"/>
    </row>
    <row r="23" spans="1:14" ht="16.149999999999999" customHeight="1" thickBot="1" x14ac:dyDescent="0.25">
      <c r="A23" s="28"/>
      <c r="B23" s="28"/>
      <c r="C23" s="28"/>
      <c r="D23" s="40" t="s">
        <v>24</v>
      </c>
      <c r="E23" s="34">
        <f>SUM(Χανιά!E23,Ρέθυμνο!E23,Ηράκλειο!E23,Λασίθι!E23,)</f>
        <v>6</v>
      </c>
      <c r="F23" s="28"/>
      <c r="G23" s="37" t="s">
        <v>7</v>
      </c>
      <c r="H23" s="39">
        <f>SUM(H11:H22)</f>
        <v>17</v>
      </c>
      <c r="I23" s="28"/>
      <c r="J23" s="28"/>
      <c r="K23" s="28"/>
      <c r="L23" s="28"/>
      <c r="M23" s="27"/>
      <c r="N23" s="27"/>
    </row>
    <row r="24" spans="1:14" ht="16.149999999999999" customHeight="1" thickBot="1" x14ac:dyDescent="0.25">
      <c r="A24" s="28"/>
      <c r="B24" s="28"/>
      <c r="C24" s="28"/>
      <c r="D24" s="37" t="s">
        <v>7</v>
      </c>
      <c r="E24" s="38">
        <f>SUM(E21:E23)</f>
        <v>17</v>
      </c>
      <c r="F24" s="28"/>
      <c r="G24" s="28"/>
      <c r="H24" s="28"/>
      <c r="I24" s="28"/>
      <c r="J24" s="28"/>
      <c r="K24" s="28"/>
      <c r="L24" s="28"/>
      <c r="M24" s="27"/>
      <c r="N24" s="27"/>
    </row>
    <row r="25" spans="1:14" ht="16.149999999999999" customHeight="1" x14ac:dyDescent="0.2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</row>
    <row r="26" spans="1:14" ht="16.149999999999999" customHeight="1" x14ac:dyDescent="0.2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</row>
    <row r="27" spans="1:14" ht="16.149999999999999" customHeight="1" x14ac:dyDescent="0.2">
      <c r="G27" s="12"/>
      <c r="H27" s="12"/>
    </row>
  </sheetData>
  <sheetProtection formatCells="0" formatColumns="0" formatRows="0" insertColumns="0" insertRows="0" insertHyperlinks="0" deleteColumns="0" deleteRows="0" sort="0"/>
  <mergeCells count="9">
    <mergeCell ref="D20:E20"/>
    <mergeCell ref="A1:B1"/>
    <mergeCell ref="D1:E1"/>
    <mergeCell ref="G1:H1"/>
    <mergeCell ref="J1:K1"/>
    <mergeCell ref="A9:B9"/>
    <mergeCell ref="G10:H10"/>
    <mergeCell ref="D11:E11"/>
    <mergeCell ref="A14:B14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Φύλλα εργασίας</vt:lpstr>
      </vt:variant>
      <vt:variant>
        <vt:i4>8</vt:i4>
      </vt:variant>
    </vt:vector>
  </HeadingPairs>
  <TitlesOfParts>
    <vt:vector size="8" baseType="lpstr">
      <vt:lpstr>Χανιά</vt:lpstr>
      <vt:lpstr>Ρέθυμνο</vt:lpstr>
      <vt:lpstr>Ηράκλειο</vt:lpstr>
      <vt:lpstr>Λασίθι</vt:lpstr>
      <vt:lpstr>Σύνολα Κρήτης_v2</vt:lpstr>
      <vt:lpstr>ΔΗΜΟΙ_ΚΡΗΤΗΣ_v2</vt:lpstr>
      <vt:lpstr>ΔΗΜΟΙ_ΚΡΗΤΗΣ</vt:lpstr>
      <vt:lpstr>Σύνολα Κρήτης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2</dc:creator>
  <cp:lastModifiedBy>USER 2</cp:lastModifiedBy>
  <cp:lastPrinted>2022-04-05T11:08:39Z</cp:lastPrinted>
  <dcterms:created xsi:type="dcterms:W3CDTF">2006-09-16T00:00:00Z</dcterms:created>
  <dcterms:modified xsi:type="dcterms:W3CDTF">2022-04-27T10:15:45Z</dcterms:modified>
</cp:coreProperties>
</file>